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Franck_Malochet\Desktop\CARINE\LFIP\"/>
    </mc:Choice>
  </mc:AlternateContent>
  <xr:revisionPtr revIDLastSave="0" documentId="8_{9885731B-8665-46B9-B9D2-9ED4A5B67E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19-2020" sheetId="8" r:id="rId1"/>
    <sheet name="NOM (2)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9" i="8" l="1"/>
  <c r="A68" i="8" s="1"/>
  <c r="A67" i="8" s="1"/>
  <c r="A66" i="8" s="1"/>
  <c r="A65" i="8" s="1"/>
  <c r="A64" i="8" s="1"/>
  <c r="A63" i="8" s="1"/>
  <c r="A62" i="8" s="1"/>
  <c r="A61" i="8" s="1"/>
  <c r="A60" i="8" s="1"/>
  <c r="A59" i="8" s="1"/>
  <c r="A58" i="8" s="1"/>
  <c r="A57" i="8" s="1"/>
  <c r="A56" i="8" s="1"/>
  <c r="A55" i="8" s="1"/>
  <c r="A54" i="8" s="1"/>
  <c r="A53" i="8" s="1"/>
  <c r="A52" i="8" s="1"/>
  <c r="A51" i="8" s="1"/>
  <c r="A50" i="8" s="1"/>
  <c r="A49" i="8" s="1"/>
  <c r="A48" i="8" s="1"/>
  <c r="A47" i="8" s="1"/>
  <c r="A46" i="8" s="1"/>
  <c r="A45" i="8" s="1"/>
  <c r="A44" i="8" s="1"/>
  <c r="A43" i="8" s="1"/>
  <c r="A42" i="8" s="1"/>
  <c r="A41" i="8" s="1"/>
  <c r="A40" i="8" s="1"/>
  <c r="A39" i="8" s="1"/>
  <c r="C40" i="8"/>
  <c r="E38" i="8"/>
  <c r="G38" i="8" s="1"/>
  <c r="I38" i="8" s="1"/>
  <c r="K38" i="8" s="1"/>
  <c r="M38" i="8" s="1"/>
  <c r="O38" i="8" s="1"/>
  <c r="Q38" i="8" s="1"/>
  <c r="S38" i="8" s="1"/>
  <c r="U38" i="8" s="1"/>
  <c r="W38" i="8" s="1"/>
  <c r="Y38" i="8" s="1"/>
  <c r="A38" i="8"/>
  <c r="C33" i="8"/>
  <c r="E25" i="8"/>
  <c r="E17" i="8"/>
  <c r="H15" i="8"/>
  <c r="C41" i="8" l="1"/>
  <c r="C42" i="8" l="1"/>
  <c r="C43" i="8" l="1"/>
  <c r="C44" i="8" l="1"/>
  <c r="B36" i="6"/>
  <c r="A37" i="6"/>
  <c r="A38" i="6" s="1"/>
  <c r="C35" i="6"/>
  <c r="E35" i="6" s="1"/>
  <c r="G35" i="6" s="1"/>
  <c r="I35" i="6" s="1"/>
  <c r="K35" i="6" s="1"/>
  <c r="M35" i="6" s="1"/>
  <c r="O35" i="6" s="1"/>
  <c r="Q35" i="6" s="1"/>
  <c r="S35" i="6" s="1"/>
  <c r="U35" i="6" s="1"/>
  <c r="W35" i="6" s="1"/>
  <c r="A33" i="6"/>
  <c r="C25" i="6"/>
  <c r="F21" i="6"/>
  <c r="H58" i="6" s="1"/>
  <c r="C17" i="6"/>
  <c r="J69" i="6" s="1"/>
  <c r="F14" i="6"/>
  <c r="F13" i="6"/>
  <c r="F12" i="6"/>
  <c r="F11" i="6"/>
  <c r="F10" i="6"/>
  <c r="X57" i="6" l="1"/>
  <c r="F15" i="6"/>
  <c r="B37" i="6"/>
  <c r="F44" i="6"/>
  <c r="C45" i="8"/>
  <c r="A39" i="6"/>
  <c r="B38" i="6"/>
  <c r="F43" i="6"/>
  <c r="N50" i="6"/>
  <c r="N52" i="6"/>
  <c r="X65" i="6"/>
  <c r="X59" i="6"/>
  <c r="H57" i="6"/>
  <c r="X56" i="6"/>
  <c r="H55" i="6"/>
  <c r="X63" i="6"/>
  <c r="X58" i="6"/>
  <c r="H56" i="6"/>
  <c r="X66" i="6"/>
  <c r="H54" i="6"/>
  <c r="N51" i="6"/>
  <c r="V45" i="6"/>
  <c r="F45" i="6"/>
  <c r="X64" i="6"/>
  <c r="X60" i="6"/>
  <c r="V46" i="6"/>
  <c r="F46" i="6"/>
  <c r="V40" i="6"/>
  <c r="V41" i="6"/>
  <c r="F42" i="6"/>
  <c r="V42" i="6"/>
  <c r="V47" i="6"/>
  <c r="V48" i="6"/>
  <c r="V49" i="6"/>
  <c r="D45" i="8" l="1"/>
  <c r="C46" i="8"/>
  <c r="A40" i="6"/>
  <c r="B39" i="6"/>
  <c r="C47" i="8" l="1"/>
  <c r="D46" i="8"/>
  <c r="A41" i="6"/>
  <c r="B40" i="6"/>
  <c r="C48" i="8" l="1"/>
  <c r="B41" i="6"/>
  <c r="A42" i="6"/>
  <c r="C49" i="8" l="1"/>
  <c r="B42" i="6"/>
  <c r="A43" i="6"/>
  <c r="C50" i="8" l="1"/>
  <c r="B43" i="6"/>
  <c r="A44" i="6"/>
  <c r="C51" i="8" l="1"/>
  <c r="A45" i="6"/>
  <c r="B44" i="6"/>
  <c r="C52" i="8" l="1"/>
  <c r="B45" i="6"/>
  <c r="A46" i="6"/>
  <c r="C53" i="8" l="1"/>
  <c r="D52" i="8"/>
  <c r="B46" i="6"/>
  <c r="A47" i="6"/>
  <c r="C54" i="8" l="1"/>
  <c r="D53" i="8"/>
  <c r="B47" i="6"/>
  <c r="A48" i="6"/>
  <c r="C55" i="8" l="1"/>
  <c r="A49" i="6"/>
  <c r="B48" i="6"/>
  <c r="C56" i="8" l="1"/>
  <c r="A50" i="6"/>
  <c r="B49" i="6"/>
  <c r="C57" i="8" l="1"/>
  <c r="A51" i="6"/>
  <c r="B50" i="6"/>
  <c r="C58" i="8" l="1"/>
  <c r="B51" i="6"/>
  <c r="A52" i="6"/>
  <c r="C59" i="8" l="1"/>
  <c r="A53" i="6"/>
  <c r="B52" i="6"/>
  <c r="C60" i="8" l="1"/>
  <c r="A54" i="6"/>
  <c r="B53" i="6"/>
  <c r="C61" i="8" l="1"/>
  <c r="A55" i="6"/>
  <c r="B54" i="6"/>
  <c r="C62" i="8" l="1"/>
  <c r="B55" i="6"/>
  <c r="A56" i="6"/>
  <c r="C63" i="8" l="1"/>
  <c r="B56" i="6"/>
  <c r="A57" i="6"/>
  <c r="C64" i="8" l="1"/>
  <c r="A58" i="6"/>
  <c r="B57" i="6"/>
  <c r="C65" i="8" l="1"/>
  <c r="A59" i="6"/>
  <c r="B58" i="6"/>
  <c r="C66" i="8" l="1"/>
  <c r="B59" i="6"/>
  <c r="A60" i="6"/>
  <c r="D66" i="8" l="1"/>
  <c r="C67" i="8"/>
  <c r="A61" i="6"/>
  <c r="B60" i="6"/>
  <c r="C68" i="8" l="1"/>
  <c r="D67" i="8"/>
  <c r="B61" i="6"/>
  <c r="A62" i="6"/>
  <c r="E39" i="8" l="1"/>
  <c r="B62" i="6"/>
  <c r="A63" i="6"/>
  <c r="E40" i="8" l="1"/>
  <c r="B63" i="6"/>
  <c r="A64" i="6"/>
  <c r="E41" i="8" l="1"/>
  <c r="A65" i="6"/>
  <c r="B64" i="6"/>
  <c r="E42" i="8" l="1"/>
  <c r="B65" i="6"/>
  <c r="B67" i="6" s="1"/>
  <c r="C36" i="6"/>
  <c r="E43" i="8" l="1"/>
  <c r="D36" i="6"/>
  <c r="C37" i="6"/>
  <c r="E44" i="8" l="1"/>
  <c r="F43" i="8"/>
  <c r="C38" i="6"/>
  <c r="D37" i="6"/>
  <c r="F44" i="8" l="1"/>
  <c r="E45" i="8"/>
  <c r="C39" i="6"/>
  <c r="D38" i="6"/>
  <c r="E46" i="8" l="1"/>
  <c r="C40" i="6"/>
  <c r="D39" i="6"/>
  <c r="E47" i="8" l="1"/>
  <c r="D40" i="6"/>
  <c r="C41" i="6"/>
  <c r="E48" i="8" l="1"/>
  <c r="D41" i="6"/>
  <c r="C42" i="6"/>
  <c r="E49" i="8" l="1"/>
  <c r="C43" i="6"/>
  <c r="D42" i="6"/>
  <c r="E50" i="8" l="1"/>
  <c r="C44" i="6"/>
  <c r="D43" i="6"/>
  <c r="E51" i="8" l="1"/>
  <c r="F50" i="8"/>
  <c r="D44" i="6"/>
  <c r="C45" i="6"/>
  <c r="F51" i="8" l="1"/>
  <c r="E52" i="8"/>
  <c r="C46" i="6"/>
  <c r="D45" i="6"/>
  <c r="E53" i="8" l="1"/>
  <c r="C47" i="6"/>
  <c r="D46" i="6"/>
  <c r="E54" i="8" l="1"/>
  <c r="D47" i="6"/>
  <c r="C48" i="6"/>
  <c r="E55" i="8" l="1"/>
  <c r="D48" i="6"/>
  <c r="C49" i="6"/>
  <c r="E56" i="8" l="1"/>
  <c r="D49" i="6"/>
  <c r="C50" i="6"/>
  <c r="E57" i="8" l="1"/>
  <c r="D50" i="6"/>
  <c r="C51" i="6"/>
  <c r="F57" i="8" l="1"/>
  <c r="E58" i="8"/>
  <c r="C52" i="6"/>
  <c r="D51" i="6"/>
  <c r="F58" i="8" l="1"/>
  <c r="E59" i="8"/>
  <c r="C53" i="6"/>
  <c r="D52" i="6"/>
  <c r="E60" i="8" l="1"/>
  <c r="C54" i="6"/>
  <c r="D53" i="6"/>
  <c r="E61" i="8" l="1"/>
  <c r="D54" i="6"/>
  <c r="C55" i="6"/>
  <c r="E62" i="8" l="1"/>
  <c r="D55" i="6"/>
  <c r="C56" i="6"/>
  <c r="E63" i="8" l="1"/>
  <c r="D56" i="6"/>
  <c r="C57" i="6"/>
  <c r="E64" i="8" l="1"/>
  <c r="D57" i="6"/>
  <c r="C58" i="6"/>
  <c r="E65" i="8" l="1"/>
  <c r="F64" i="8"/>
  <c r="D58" i="6"/>
  <c r="C59" i="6"/>
  <c r="F65" i="8" l="1"/>
  <c r="E66" i="8"/>
  <c r="D59" i="6"/>
  <c r="C60" i="6"/>
  <c r="E67" i="8" l="1"/>
  <c r="D60" i="6"/>
  <c r="C61" i="6"/>
  <c r="E68" i="8" l="1"/>
  <c r="C62" i="6"/>
  <c r="D61" i="6"/>
  <c r="E69" i="8" l="1"/>
  <c r="D62" i="6"/>
  <c r="C63" i="6"/>
  <c r="G39" i="8" l="1"/>
  <c r="D63" i="6"/>
  <c r="C64" i="6"/>
  <c r="G40" i="8" l="1"/>
  <c r="C65" i="6"/>
  <c r="D64" i="6"/>
  <c r="G41" i="8" l="1"/>
  <c r="H40" i="8"/>
  <c r="C66" i="6"/>
  <c r="D65" i="6"/>
  <c r="H41" i="8" l="1"/>
  <c r="G42" i="8"/>
  <c r="D66" i="6"/>
  <c r="D67" i="6" s="1"/>
  <c r="E36" i="6"/>
  <c r="G43" i="8" l="1"/>
  <c r="E37" i="6"/>
  <c r="F36" i="6"/>
  <c r="G44" i="8" l="1"/>
  <c r="E38" i="6"/>
  <c r="F37" i="6"/>
  <c r="G45" i="8" l="1"/>
  <c r="F38" i="6"/>
  <c r="E39" i="6"/>
  <c r="G46" i="8" l="1"/>
  <c r="E40" i="6"/>
  <c r="F39" i="6"/>
  <c r="G47" i="8" l="1"/>
  <c r="E41" i="6"/>
  <c r="F40" i="6"/>
  <c r="H47" i="8" l="1"/>
  <c r="G48" i="8"/>
  <c r="F41" i="6"/>
  <c r="E42" i="6"/>
  <c r="E43" i="6" s="1"/>
  <c r="E44" i="6" s="1"/>
  <c r="E45" i="6" s="1"/>
  <c r="E46" i="6" s="1"/>
  <c r="E47" i="6" s="1"/>
  <c r="H48" i="8" l="1"/>
  <c r="G49" i="8"/>
  <c r="F47" i="6"/>
  <c r="E48" i="6"/>
  <c r="G50" i="8" l="1"/>
  <c r="F48" i="6"/>
  <c r="E49" i="6"/>
  <c r="G51" i="8" l="1"/>
  <c r="E50" i="6"/>
  <c r="F49" i="6"/>
  <c r="G52" i="8" l="1"/>
  <c r="E51" i="6"/>
  <c r="F50" i="6"/>
  <c r="G53" i="8" l="1"/>
  <c r="E52" i="6"/>
  <c r="F51" i="6"/>
  <c r="G54" i="8" l="1"/>
  <c r="E53" i="6"/>
  <c r="F52" i="6"/>
  <c r="G55" i="8" l="1"/>
  <c r="H54" i="8"/>
  <c r="E54" i="6"/>
  <c r="F53" i="6"/>
  <c r="H55" i="8" l="1"/>
  <c r="G56" i="8"/>
  <c r="F54" i="6"/>
  <c r="E55" i="6"/>
  <c r="G57" i="8" l="1"/>
  <c r="F55" i="6"/>
  <c r="E56" i="6"/>
  <c r="G58" i="8" l="1"/>
  <c r="F56" i="6"/>
  <c r="E57" i="6"/>
  <c r="G59" i="8" l="1"/>
  <c r="E58" i="6"/>
  <c r="F57" i="6"/>
  <c r="G60" i="8" l="1"/>
  <c r="F58" i="6"/>
  <c r="E59" i="6"/>
  <c r="G61" i="8" l="1"/>
  <c r="F59" i="6"/>
  <c r="E60" i="6"/>
  <c r="H61" i="8" l="1"/>
  <c r="G62" i="8"/>
  <c r="E61" i="6"/>
  <c r="F60" i="6"/>
  <c r="G63" i="8" l="1"/>
  <c r="H62" i="8"/>
  <c r="F61" i="6"/>
  <c r="E62" i="6"/>
  <c r="G64" i="8" l="1"/>
  <c r="F62" i="6"/>
  <c r="E63" i="6"/>
  <c r="G65" i="8" l="1"/>
  <c r="F63" i="6"/>
  <c r="E64" i="6"/>
  <c r="G66" i="8" l="1"/>
  <c r="E65" i="6"/>
  <c r="F64" i="6"/>
  <c r="G67" i="8" l="1"/>
  <c r="F65" i="6"/>
  <c r="F67" i="6" s="1"/>
  <c r="G36" i="6"/>
  <c r="G68" i="8" l="1"/>
  <c r="H36" i="6"/>
  <c r="G37" i="6"/>
  <c r="I39" i="8" l="1"/>
  <c r="H68" i="8"/>
  <c r="G38" i="6"/>
  <c r="H37" i="6"/>
  <c r="J39" i="8" l="1"/>
  <c r="I40" i="8"/>
  <c r="G39" i="6"/>
  <c r="H38" i="6"/>
  <c r="I41" i="8" l="1"/>
  <c r="G40" i="6"/>
  <c r="H39" i="6"/>
  <c r="I42" i="8" l="1"/>
  <c r="H40" i="6"/>
  <c r="G41" i="6"/>
  <c r="I43" i="8" l="1"/>
  <c r="H41" i="6"/>
  <c r="G42" i="6"/>
  <c r="I44" i="8" l="1"/>
  <c r="G43" i="6"/>
  <c r="H42" i="6"/>
  <c r="I45" i="8" l="1"/>
  <c r="G44" i="6"/>
  <c r="H43" i="6"/>
  <c r="I46" i="8" l="1"/>
  <c r="J45" i="8"/>
  <c r="H44" i="6"/>
  <c r="G45" i="6"/>
  <c r="J46" i="8" l="1"/>
  <c r="I47" i="8"/>
  <c r="G46" i="6"/>
  <c r="H45" i="6"/>
  <c r="I48" i="8" l="1"/>
  <c r="G47" i="6"/>
  <c r="H46" i="6"/>
  <c r="I49" i="8" l="1"/>
  <c r="H47" i="6"/>
  <c r="G48" i="6"/>
  <c r="I50" i="8" l="1"/>
  <c r="H48" i="6"/>
  <c r="G49" i="6"/>
  <c r="I51" i="8" l="1"/>
  <c r="H49" i="6"/>
  <c r="G50" i="6"/>
  <c r="I52" i="8" l="1"/>
  <c r="H50" i="6"/>
  <c r="G51" i="6"/>
  <c r="J52" i="8" l="1"/>
  <c r="I53" i="8"/>
  <c r="G52" i="6"/>
  <c r="H51" i="6"/>
  <c r="J53" i="8" l="1"/>
  <c r="I54" i="8"/>
  <c r="G53" i="6"/>
  <c r="H52" i="6"/>
  <c r="I55" i="8" l="1"/>
  <c r="G54" i="6"/>
  <c r="G55" i="6" s="1"/>
  <c r="G56" i="6" s="1"/>
  <c r="G57" i="6" s="1"/>
  <c r="G58" i="6" s="1"/>
  <c r="G59" i="6" s="1"/>
  <c r="H53" i="6"/>
  <c r="I56" i="8" l="1"/>
  <c r="H59" i="6"/>
  <c r="G60" i="6"/>
  <c r="I57" i="8" l="1"/>
  <c r="H60" i="6"/>
  <c r="G61" i="6"/>
  <c r="I58" i="8" l="1"/>
  <c r="H61" i="6"/>
  <c r="G62" i="6"/>
  <c r="G63" i="6" s="1"/>
  <c r="G64" i="6" s="1"/>
  <c r="G65" i="6" s="1"/>
  <c r="G66" i="6" s="1"/>
  <c r="I59" i="8" l="1"/>
  <c r="H66" i="6"/>
  <c r="H67" i="6" s="1"/>
  <c r="I36" i="6"/>
  <c r="I60" i="8" l="1"/>
  <c r="J59" i="8"/>
  <c r="I37" i="6"/>
  <c r="J36" i="6"/>
  <c r="J60" i="8" l="1"/>
  <c r="I61" i="8"/>
  <c r="I38" i="6"/>
  <c r="J37" i="6"/>
  <c r="I62" i="8" l="1"/>
  <c r="I39" i="6"/>
  <c r="J38" i="6"/>
  <c r="I63" i="8" l="1"/>
  <c r="I40" i="6"/>
  <c r="J39" i="6"/>
  <c r="I64" i="8" l="1"/>
  <c r="I41" i="6"/>
  <c r="J40" i="6"/>
  <c r="I65" i="8" l="1"/>
  <c r="J41" i="6"/>
  <c r="I42" i="6"/>
  <c r="I66" i="8" l="1"/>
  <c r="J42" i="6"/>
  <c r="I43" i="6"/>
  <c r="I67" i="8" l="1"/>
  <c r="J66" i="8"/>
  <c r="I44" i="6"/>
  <c r="J43" i="6"/>
  <c r="I68" i="8" l="1"/>
  <c r="J67" i="8"/>
  <c r="I45" i="6"/>
  <c r="J44" i="6"/>
  <c r="I69" i="8" l="1"/>
  <c r="J45" i="6"/>
  <c r="I46" i="6"/>
  <c r="K39" i="8" l="1"/>
  <c r="J46" i="6"/>
  <c r="I47" i="6"/>
  <c r="K40" i="8" l="1"/>
  <c r="J47" i="6"/>
  <c r="I48" i="6"/>
  <c r="K41" i="8" l="1"/>
  <c r="J48" i="6"/>
  <c r="I49" i="6"/>
  <c r="K42" i="8" l="1"/>
  <c r="I50" i="6"/>
  <c r="J49" i="6"/>
  <c r="K43" i="8" l="1"/>
  <c r="L42" i="8"/>
  <c r="I51" i="6"/>
  <c r="J50" i="6"/>
  <c r="L43" i="8" l="1"/>
  <c r="K44" i="8"/>
  <c r="I52" i="6"/>
  <c r="J51" i="6"/>
  <c r="K45" i="8" l="1"/>
  <c r="I53" i="6"/>
  <c r="J52" i="6"/>
  <c r="K46" i="8" l="1"/>
  <c r="I54" i="6"/>
  <c r="J53" i="6"/>
  <c r="K47" i="8" l="1"/>
  <c r="I55" i="6"/>
  <c r="J54" i="6"/>
  <c r="K48" i="8" l="1"/>
  <c r="J55" i="6"/>
  <c r="I56" i="6"/>
  <c r="K49" i="8" l="1"/>
  <c r="J56" i="6"/>
  <c r="I57" i="6"/>
  <c r="K50" i="8" l="1"/>
  <c r="L49" i="8"/>
  <c r="I58" i="6"/>
  <c r="J57" i="6"/>
  <c r="L50" i="8" l="1"/>
  <c r="K51" i="8"/>
  <c r="J58" i="6"/>
  <c r="I59" i="6"/>
  <c r="K52" i="8" l="1"/>
  <c r="J59" i="6"/>
  <c r="I60" i="6"/>
  <c r="K53" i="8" l="1"/>
  <c r="I61" i="6"/>
  <c r="J60" i="6"/>
  <c r="K54" i="8" l="1"/>
  <c r="I62" i="6"/>
  <c r="J61" i="6"/>
  <c r="K55" i="8" l="1"/>
  <c r="I63" i="6"/>
  <c r="J62" i="6"/>
  <c r="K56" i="8" l="1"/>
  <c r="I64" i="6"/>
  <c r="J63" i="6"/>
  <c r="L56" i="8" l="1"/>
  <c r="K57" i="8"/>
  <c r="I65" i="6"/>
  <c r="J64" i="6"/>
  <c r="L57" i="8" l="1"/>
  <c r="K58" i="8"/>
  <c r="J65" i="6"/>
  <c r="I66" i="6"/>
  <c r="K59" i="8" l="1"/>
  <c r="J66" i="6"/>
  <c r="J67" i="6" s="1"/>
  <c r="K36" i="6"/>
  <c r="K60" i="8" l="1"/>
  <c r="L36" i="6"/>
  <c r="K37" i="6"/>
  <c r="K38" i="6" s="1"/>
  <c r="K39" i="6" s="1"/>
  <c r="K61" i="8" l="1"/>
  <c r="K40" i="6"/>
  <c r="L39" i="6"/>
  <c r="K62" i="8" l="1"/>
  <c r="L40" i="6"/>
  <c r="K41" i="6"/>
  <c r="K63" i="8" l="1"/>
  <c r="L41" i="6"/>
  <c r="K42" i="6"/>
  <c r="K64" i="8" l="1"/>
  <c r="K43" i="6"/>
  <c r="L42" i="6"/>
  <c r="K65" i="8" l="1"/>
  <c r="K44" i="6"/>
  <c r="L43" i="6"/>
  <c r="K66" i="8" l="1"/>
  <c r="L44" i="6"/>
  <c r="K45" i="6"/>
  <c r="K67" i="8" l="1"/>
  <c r="K46" i="6"/>
  <c r="L45" i="6"/>
  <c r="K68" i="8" l="1"/>
  <c r="K47" i="6"/>
  <c r="L46" i="6"/>
  <c r="K69" i="8" l="1"/>
  <c r="L47" i="6"/>
  <c r="K48" i="6"/>
  <c r="M39" i="8" l="1"/>
  <c r="L48" i="6"/>
  <c r="K49" i="6"/>
  <c r="M40" i="8" l="1"/>
  <c r="N39" i="8"/>
  <c r="L49" i="6"/>
  <c r="K50" i="6"/>
  <c r="M41" i="8" l="1"/>
  <c r="N40" i="8"/>
  <c r="L50" i="6"/>
  <c r="K51" i="6"/>
  <c r="M42" i="8" l="1"/>
  <c r="K52" i="6"/>
  <c r="L51" i="6"/>
  <c r="M43" i="8" l="1"/>
  <c r="K53" i="6"/>
  <c r="L52" i="6"/>
  <c r="M44" i="8" l="1"/>
  <c r="K54" i="6"/>
  <c r="L53" i="6"/>
  <c r="M45" i="8" l="1"/>
  <c r="L54" i="6"/>
  <c r="K55" i="6"/>
  <c r="M46" i="8" l="1"/>
  <c r="L55" i="6"/>
  <c r="K56" i="6"/>
  <c r="M47" i="8" l="1"/>
  <c r="L56" i="6"/>
  <c r="K57" i="6"/>
  <c r="M48" i="8" l="1"/>
  <c r="L57" i="6"/>
  <c r="K58" i="6"/>
  <c r="M49" i="8" l="1"/>
  <c r="L58" i="6"/>
  <c r="K59" i="6"/>
  <c r="M50" i="8" l="1"/>
  <c r="L59" i="6"/>
  <c r="K60" i="6"/>
  <c r="M51" i="8" l="1"/>
  <c r="L60" i="6"/>
  <c r="K61" i="6"/>
  <c r="M52" i="8" l="1"/>
  <c r="K62" i="6"/>
  <c r="L61" i="6"/>
  <c r="M53" i="8" l="1"/>
  <c r="K63" i="6"/>
  <c r="L62" i="6"/>
  <c r="M54" i="8" l="1"/>
  <c r="L63" i="6"/>
  <c r="L67" i="6" s="1"/>
  <c r="M36" i="6"/>
  <c r="M55" i="8" l="1"/>
  <c r="N36" i="6"/>
  <c r="M37" i="6"/>
  <c r="M56" i="8" l="1"/>
  <c r="M38" i="6"/>
  <c r="N37" i="6"/>
  <c r="M57" i="8" l="1"/>
  <c r="M39" i="6"/>
  <c r="N38" i="6"/>
  <c r="M58" i="8" l="1"/>
  <c r="M40" i="6"/>
  <c r="N39" i="6"/>
  <c r="M59" i="8" l="1"/>
  <c r="M41" i="6"/>
  <c r="N40" i="6"/>
  <c r="M60" i="8" l="1"/>
  <c r="N41" i="6"/>
  <c r="M42" i="6"/>
  <c r="M61" i="8" l="1"/>
  <c r="N42" i="6"/>
  <c r="M43" i="6"/>
  <c r="M62" i="8" l="1"/>
  <c r="M44" i="6"/>
  <c r="N43" i="6"/>
  <c r="M63" i="8" l="1"/>
  <c r="M45" i="6"/>
  <c r="N44" i="6"/>
  <c r="M64" i="8" l="1"/>
  <c r="N45" i="6"/>
  <c r="M46" i="6"/>
  <c r="M65" i="8" l="1"/>
  <c r="N46" i="6"/>
  <c r="M47" i="6"/>
  <c r="M66" i="8" l="1"/>
  <c r="N47" i="6"/>
  <c r="M48" i="6"/>
  <c r="M67" i="8" l="1"/>
  <c r="N48" i="6"/>
  <c r="M49" i="6"/>
  <c r="N67" i="8" l="1"/>
  <c r="O39" i="8"/>
  <c r="M50" i="6"/>
  <c r="M51" i="6" s="1"/>
  <c r="M52" i="6" s="1"/>
  <c r="M53" i="6" s="1"/>
  <c r="N49" i="6"/>
  <c r="O40" i="8" l="1"/>
  <c r="P39" i="8"/>
  <c r="M54" i="6"/>
  <c r="N53" i="6"/>
  <c r="O41" i="8" l="1"/>
  <c r="N54" i="6"/>
  <c r="M55" i="6"/>
  <c r="M56" i="6" s="1"/>
  <c r="M57" i="6" s="1"/>
  <c r="M58" i="6" s="1"/>
  <c r="M59" i="6" s="1"/>
  <c r="M60" i="6" s="1"/>
  <c r="O42" i="8" l="1"/>
  <c r="M61" i="6"/>
  <c r="N60" i="6"/>
  <c r="O43" i="8" l="1"/>
  <c r="M62" i="6"/>
  <c r="N61" i="6"/>
  <c r="O44" i="8" l="1"/>
  <c r="M63" i="6"/>
  <c r="N62" i="6"/>
  <c r="O45" i="8" l="1"/>
  <c r="M64" i="6"/>
  <c r="N63" i="6"/>
  <c r="O46" i="8" l="1"/>
  <c r="P45" i="8"/>
  <c r="M65" i="6"/>
  <c r="N64" i="6"/>
  <c r="O47" i="8" l="1"/>
  <c r="P46" i="8"/>
  <c r="N65" i="6"/>
  <c r="M66" i="6"/>
  <c r="O48" i="8" l="1"/>
  <c r="N66" i="6"/>
  <c r="N67" i="6" s="1"/>
  <c r="O36" i="6"/>
  <c r="O49" i="8" l="1"/>
  <c r="P36" i="6"/>
  <c r="O37" i="6"/>
  <c r="O50" i="8" l="1"/>
  <c r="O38" i="6"/>
  <c r="P37" i="6"/>
  <c r="O51" i="8" l="1"/>
  <c r="O39" i="6"/>
  <c r="P38" i="6"/>
  <c r="O52" i="8" l="1"/>
  <c r="O40" i="6"/>
  <c r="P39" i="6"/>
  <c r="O53" i="8" l="1"/>
  <c r="P52" i="8"/>
  <c r="P40" i="6"/>
  <c r="O41" i="6"/>
  <c r="P53" i="8" l="1"/>
  <c r="O54" i="8"/>
  <c r="P41" i="6"/>
  <c r="O42" i="6"/>
  <c r="O55" i="8" l="1"/>
  <c r="O43" i="6"/>
  <c r="P42" i="6"/>
  <c r="O56" i="8" l="1"/>
  <c r="O44" i="6"/>
  <c r="P43" i="6"/>
  <c r="O57" i="8" l="1"/>
  <c r="P44" i="6"/>
  <c r="O45" i="6"/>
  <c r="O58" i="8" l="1"/>
  <c r="O46" i="6"/>
  <c r="P45" i="6"/>
  <c r="O59" i="8" l="1"/>
  <c r="O47" i="6"/>
  <c r="P46" i="6"/>
  <c r="P59" i="8" l="1"/>
  <c r="O60" i="8"/>
  <c r="P47" i="6"/>
  <c r="O48" i="6"/>
  <c r="P60" i="8" l="1"/>
  <c r="O61" i="8"/>
  <c r="P48" i="6"/>
  <c r="O49" i="6"/>
  <c r="O62" i="8" l="1"/>
  <c r="P49" i="6"/>
  <c r="O50" i="6"/>
  <c r="O63" i="8" l="1"/>
  <c r="P50" i="6"/>
  <c r="O51" i="6"/>
  <c r="O64" i="8" l="1"/>
  <c r="O52" i="6"/>
  <c r="P51" i="6"/>
  <c r="O65" i="8" l="1"/>
  <c r="O53" i="6"/>
  <c r="P52" i="6"/>
  <c r="O66" i="8" l="1"/>
  <c r="O54" i="6"/>
  <c r="P53" i="6"/>
  <c r="P66" i="8" l="1"/>
  <c r="O67" i="8"/>
  <c r="O55" i="6"/>
  <c r="P54" i="6"/>
  <c r="O68" i="8" l="1"/>
  <c r="P67" i="8"/>
  <c r="O56" i="6"/>
  <c r="P55" i="6"/>
  <c r="O69" i="8" l="1"/>
  <c r="O57" i="6"/>
  <c r="P56" i="6"/>
  <c r="Q39" i="8" l="1"/>
  <c r="O58" i="6"/>
  <c r="P57" i="6"/>
  <c r="Q40" i="8" l="1"/>
  <c r="O59" i="6"/>
  <c r="P58" i="6"/>
  <c r="Q41" i="8" l="1"/>
  <c r="P59" i="6"/>
  <c r="O60" i="6"/>
  <c r="Q42" i="8" l="1"/>
  <c r="P60" i="6"/>
  <c r="O61" i="6"/>
  <c r="Q43" i="8" l="1"/>
  <c r="R42" i="8"/>
  <c r="O62" i="6"/>
  <c r="P61" i="6"/>
  <c r="Q44" i="8" l="1"/>
  <c r="R43" i="8"/>
  <c r="O63" i="6"/>
  <c r="P62" i="6"/>
  <c r="Q45" i="8" l="1"/>
  <c r="O64" i="6"/>
  <c r="P63" i="6"/>
  <c r="Q46" i="8" l="1"/>
  <c r="P64" i="6"/>
  <c r="O65" i="6"/>
  <c r="Q47" i="8" l="1"/>
  <c r="P65" i="6"/>
  <c r="P67" i="6" s="1"/>
  <c r="Q36" i="6"/>
  <c r="Q48" i="8" l="1"/>
  <c r="Q37" i="6"/>
  <c r="Q38" i="6" s="1"/>
  <c r="Q39" i="6" s="1"/>
  <c r="Q40" i="6" s="1"/>
  <c r="Q41" i="6" s="1"/>
  <c r="R36" i="6"/>
  <c r="Q49" i="8" l="1"/>
  <c r="R41" i="6"/>
  <c r="Q42" i="6"/>
  <c r="R49" i="8" l="1"/>
  <c r="Q50" i="8"/>
  <c r="R42" i="6"/>
  <c r="Q43" i="6"/>
  <c r="Q51" i="8" l="1"/>
  <c r="R50" i="8"/>
  <c r="R43" i="6"/>
  <c r="Q44" i="6"/>
  <c r="Q52" i="8" l="1"/>
  <c r="Q45" i="6"/>
  <c r="R44" i="6"/>
  <c r="Q53" i="8" l="1"/>
  <c r="R45" i="6"/>
  <c r="Q46" i="6"/>
  <c r="Q54" i="8" l="1"/>
  <c r="R46" i="6"/>
  <c r="Q47" i="6"/>
  <c r="Q55" i="8" l="1"/>
  <c r="R47" i="6"/>
  <c r="Q48" i="6"/>
  <c r="Q56" i="8" l="1"/>
  <c r="Q49" i="6"/>
  <c r="R48" i="6"/>
  <c r="Q57" i="8" l="1"/>
  <c r="R56" i="8"/>
  <c r="Q50" i="6"/>
  <c r="R49" i="6"/>
  <c r="Q58" i="8" l="1"/>
  <c r="R57" i="8"/>
  <c r="Q51" i="6"/>
  <c r="R50" i="6"/>
  <c r="Q59" i="8" l="1"/>
  <c r="Q52" i="6"/>
  <c r="R51" i="6"/>
  <c r="Q60" i="8" l="1"/>
  <c r="Q53" i="6"/>
  <c r="R52" i="6"/>
  <c r="Q61" i="8" l="1"/>
  <c r="Q54" i="6"/>
  <c r="R53" i="6"/>
  <c r="Q62" i="8" l="1"/>
  <c r="Q55" i="6"/>
  <c r="R54" i="6"/>
  <c r="Q63" i="8" l="1"/>
  <c r="Q56" i="6"/>
  <c r="R55" i="6"/>
  <c r="Q64" i="8" l="1"/>
  <c r="R63" i="8"/>
  <c r="Q57" i="6"/>
  <c r="R56" i="6"/>
  <c r="Q65" i="8" l="1"/>
  <c r="R64" i="8"/>
  <c r="R57" i="6"/>
  <c r="Q58" i="6"/>
  <c r="Q66" i="8" l="1"/>
  <c r="R58" i="6"/>
  <c r="Q59" i="6"/>
  <c r="Q67" i="8" l="1"/>
  <c r="Q60" i="6"/>
  <c r="R59" i="6"/>
  <c r="Q68" i="8" l="1"/>
  <c r="Q61" i="6"/>
  <c r="R60" i="6"/>
  <c r="S39" i="8" l="1"/>
  <c r="Q62" i="6"/>
  <c r="R61" i="6"/>
  <c r="S40" i="8" l="1"/>
  <c r="Q63" i="6"/>
  <c r="R62" i="6"/>
  <c r="T40" i="8" l="1"/>
  <c r="S41" i="8"/>
  <c r="Q64" i="6"/>
  <c r="R63" i="6"/>
  <c r="T41" i="8" l="1"/>
  <c r="S42" i="8"/>
  <c r="R64" i="6"/>
  <c r="Q65" i="6"/>
  <c r="S43" i="8" l="1"/>
  <c r="R65" i="6"/>
  <c r="Q66" i="6"/>
  <c r="S44" i="8" l="1"/>
  <c r="R66" i="6"/>
  <c r="R67" i="6" s="1"/>
  <c r="S36" i="6"/>
  <c r="S45" i="8" l="1"/>
  <c r="S37" i="6"/>
  <c r="T36" i="6"/>
  <c r="S46" i="8" l="1"/>
  <c r="T37" i="6"/>
  <c r="S38" i="6"/>
  <c r="S47" i="8" l="1"/>
  <c r="S39" i="6"/>
  <c r="T38" i="6"/>
  <c r="T47" i="8" l="1"/>
  <c r="S48" i="8"/>
  <c r="T39" i="6"/>
  <c r="S40" i="6"/>
  <c r="T48" i="8" l="1"/>
  <c r="S49" i="8"/>
  <c r="T40" i="6"/>
  <c r="S41" i="6"/>
  <c r="S50" i="8" l="1"/>
  <c r="T41" i="6"/>
  <c r="S42" i="6"/>
  <c r="S51" i="8" l="1"/>
  <c r="S43" i="6"/>
  <c r="T42" i="6"/>
  <c r="S52" i="8" l="1"/>
  <c r="S44" i="6"/>
  <c r="T43" i="6"/>
  <c r="S53" i="8" l="1"/>
  <c r="T44" i="6"/>
  <c r="S45" i="6"/>
  <c r="S54" i="8" l="1"/>
  <c r="S46" i="6"/>
  <c r="T45" i="6"/>
  <c r="T54" i="8" l="1"/>
  <c r="S55" i="8"/>
  <c r="S47" i="6"/>
  <c r="T46" i="6"/>
  <c r="S56" i="8" l="1"/>
  <c r="T55" i="8"/>
  <c r="T47" i="6"/>
  <c r="S48" i="6"/>
  <c r="S57" i="8" l="1"/>
  <c r="T48" i="6"/>
  <c r="S49" i="6"/>
  <c r="S58" i="8" l="1"/>
  <c r="T49" i="6"/>
  <c r="S50" i="6"/>
  <c r="S59" i="8" l="1"/>
  <c r="T50" i="6"/>
  <c r="S51" i="6"/>
  <c r="S60" i="8" l="1"/>
  <c r="S52" i="6"/>
  <c r="T51" i="6"/>
  <c r="S61" i="8" l="1"/>
  <c r="S53" i="6"/>
  <c r="T52" i="6"/>
  <c r="T61" i="8" l="1"/>
  <c r="S62" i="8"/>
  <c r="S54" i="6"/>
  <c r="T53" i="6"/>
  <c r="T62" i="8" l="1"/>
  <c r="S63" i="8"/>
  <c r="S55" i="6"/>
  <c r="T54" i="6"/>
  <c r="S64" i="8" l="1"/>
  <c r="S56" i="6"/>
  <c r="T55" i="6"/>
  <c r="S65" i="8" l="1"/>
  <c r="S57" i="6"/>
  <c r="T56" i="6"/>
  <c r="S66" i="8" l="1"/>
  <c r="T57" i="6"/>
  <c r="S58" i="6"/>
  <c r="S67" i="8" l="1"/>
  <c r="S59" i="6"/>
  <c r="T58" i="6"/>
  <c r="S68" i="8" l="1"/>
  <c r="T59" i="6"/>
  <c r="S60" i="6"/>
  <c r="T68" i="8" l="1"/>
  <c r="S69" i="8"/>
  <c r="T60" i="6"/>
  <c r="S61" i="6"/>
  <c r="U39" i="8" l="1"/>
  <c r="T69" i="8"/>
  <c r="S62" i="6"/>
  <c r="T61" i="6"/>
  <c r="U40" i="8" l="1"/>
  <c r="S63" i="6"/>
  <c r="T62" i="6"/>
  <c r="U41" i="8" l="1"/>
  <c r="S64" i="6"/>
  <c r="T63" i="6"/>
  <c r="U42" i="8" l="1"/>
  <c r="S65" i="6"/>
  <c r="T64" i="6"/>
  <c r="U43" i="8" l="1"/>
  <c r="T65" i="6"/>
  <c r="T67" i="6" s="1"/>
  <c r="U36" i="6"/>
  <c r="U44" i="8" l="1"/>
  <c r="U37" i="6"/>
  <c r="V36" i="6"/>
  <c r="U45" i="8" l="1"/>
  <c r="V44" i="8"/>
  <c r="U38" i="6"/>
  <c r="V37" i="6"/>
  <c r="V45" i="8" l="1"/>
  <c r="U46" i="8"/>
  <c r="V38" i="6"/>
  <c r="U39" i="6"/>
  <c r="U47" i="8" l="1"/>
  <c r="U40" i="6"/>
  <c r="U41" i="6" s="1"/>
  <c r="U42" i="6" s="1"/>
  <c r="U43" i="6" s="1"/>
  <c r="V39" i="6"/>
  <c r="U48" i="8" l="1"/>
  <c r="U44" i="6"/>
  <c r="V43" i="6"/>
  <c r="U49" i="8" l="1"/>
  <c r="U45" i="6"/>
  <c r="U46" i="6" s="1"/>
  <c r="U47" i="6" s="1"/>
  <c r="U48" i="6" s="1"/>
  <c r="U49" i="6" s="1"/>
  <c r="U50" i="6" s="1"/>
  <c r="V44" i="6"/>
  <c r="U50" i="8" l="1"/>
  <c r="U51" i="6"/>
  <c r="V50" i="6"/>
  <c r="U51" i="8" l="1"/>
  <c r="U52" i="6"/>
  <c r="U53" i="6" s="1"/>
  <c r="U54" i="6" s="1"/>
  <c r="U55" i="6" s="1"/>
  <c r="U56" i="6" s="1"/>
  <c r="U57" i="6" s="1"/>
  <c r="V51" i="6"/>
  <c r="U52" i="8" l="1"/>
  <c r="V51" i="8"/>
  <c r="V57" i="6"/>
  <c r="U58" i="6"/>
  <c r="V52" i="8" l="1"/>
  <c r="U53" i="8"/>
  <c r="V58" i="6"/>
  <c r="U59" i="6"/>
  <c r="U60" i="6" s="1"/>
  <c r="U61" i="6" s="1"/>
  <c r="U62" i="6" s="1"/>
  <c r="U63" i="6" s="1"/>
  <c r="U64" i="6" s="1"/>
  <c r="U54" i="8" l="1"/>
  <c r="U65" i="6"/>
  <c r="V64" i="6"/>
  <c r="U55" i="8" l="1"/>
  <c r="V65" i="6"/>
  <c r="V67" i="6" s="1"/>
  <c r="U66" i="6"/>
  <c r="W36" i="6" s="1"/>
  <c r="W37" i="6" s="1"/>
  <c r="W38" i="6" s="1"/>
  <c r="W39" i="6" s="1"/>
  <c r="W40" i="6" s="1"/>
  <c r="U56" i="8" l="1"/>
  <c r="X40" i="6"/>
  <c r="W41" i="6"/>
  <c r="U57" i="8" l="1"/>
  <c r="X41" i="6"/>
  <c r="W42" i="6"/>
  <c r="W43" i="6" s="1"/>
  <c r="W44" i="6" s="1"/>
  <c r="W45" i="6" s="1"/>
  <c r="W46" i="6" s="1"/>
  <c r="W47" i="6" s="1"/>
  <c r="U58" i="8" l="1"/>
  <c r="X47" i="6"/>
  <c r="W48" i="6"/>
  <c r="V58" i="8" l="1"/>
  <c r="U59" i="8"/>
  <c r="X48" i="6"/>
  <c r="W49" i="6"/>
  <c r="W50" i="6" s="1"/>
  <c r="W51" i="6" s="1"/>
  <c r="W52" i="6" s="1"/>
  <c r="W53" i="6" s="1"/>
  <c r="W54" i="6" s="1"/>
  <c r="U60" i="8" l="1"/>
  <c r="V59" i="8"/>
  <c r="X54" i="6"/>
  <c r="W55" i="6"/>
  <c r="U61" i="8" l="1"/>
  <c r="X55" i="6"/>
  <c r="W56" i="6"/>
  <c r="W57" i="6" s="1"/>
  <c r="W58" i="6" s="1"/>
  <c r="W59" i="6" s="1"/>
  <c r="W60" i="6" s="1"/>
  <c r="W61" i="6" s="1"/>
  <c r="U62" i="8" l="1"/>
  <c r="X61" i="6"/>
  <c r="W62" i="6"/>
  <c r="U63" i="8" l="1"/>
  <c r="X62" i="6"/>
  <c r="X67" i="6" s="1"/>
  <c r="E69" i="6" s="1"/>
  <c r="W63" i="6"/>
  <c r="W64" i="6" s="1"/>
  <c r="W65" i="6" s="1"/>
  <c r="W66" i="6" s="1"/>
  <c r="U64" i="8" l="1"/>
  <c r="N69" i="6"/>
  <c r="L69" i="6"/>
  <c r="U65" i="8" l="1"/>
  <c r="V65" i="8" l="1"/>
  <c r="U66" i="8"/>
  <c r="U67" i="8" l="1"/>
  <c r="V66" i="8"/>
  <c r="U68" i="8" l="1"/>
  <c r="W39" i="8" l="1"/>
  <c r="W40" i="8" l="1"/>
  <c r="W41" i="8" l="1"/>
  <c r="W42" i="8" l="1"/>
  <c r="W43" i="8" s="1"/>
  <c r="W44" i="8" s="1"/>
  <c r="W45" i="8" s="1"/>
  <c r="W46" i="8" s="1"/>
  <c r="W47" i="8" s="1"/>
  <c r="W48" i="8" s="1"/>
  <c r="W49" i="8" s="1"/>
  <c r="W50" i="8" s="1"/>
  <c r="W51" i="8" s="1"/>
  <c r="W52" i="8" s="1"/>
  <c r="W53" i="8" s="1"/>
  <c r="W54" i="8" s="1"/>
  <c r="W55" i="8" s="1"/>
  <c r="W56" i="8" s="1"/>
  <c r="W57" i="8" s="1"/>
  <c r="W58" i="8" s="1"/>
  <c r="W59" i="8" s="1"/>
  <c r="W60" i="8" s="1"/>
  <c r="W61" i="8" s="1"/>
  <c r="W62" i="8" s="1"/>
  <c r="W63" i="8" s="1"/>
  <c r="W64" i="8" s="1"/>
  <c r="W65" i="8" s="1"/>
  <c r="W66" i="8" s="1"/>
  <c r="W67" i="8" s="1"/>
  <c r="W68" i="8" s="1"/>
  <c r="W69" i="8" s="1"/>
  <c r="Y39" i="8" s="1"/>
  <c r="Y40" i="8" s="1"/>
  <c r="Y41" i="8" s="1"/>
  <c r="Y42" i="8" s="1"/>
  <c r="Y43" i="8" s="1"/>
  <c r="Y44" i="8" s="1"/>
  <c r="Y45" i="8" s="1"/>
  <c r="Y46" i="8" s="1"/>
  <c r="Y47" i="8" s="1"/>
  <c r="Y48" i="8" s="1"/>
  <c r="Y49" i="8" s="1"/>
  <c r="Y50" i="8" s="1"/>
  <c r="Y51" i="8" s="1"/>
  <c r="Y52" i="8" s="1"/>
  <c r="Y53" i="8" s="1"/>
  <c r="Y54" i="8" s="1"/>
  <c r="Y55" i="8" s="1"/>
  <c r="Y56" i="8" s="1"/>
  <c r="Y57" i="8" s="1"/>
  <c r="Y58" i="8" s="1"/>
  <c r="Y59" i="8" s="1"/>
  <c r="Y60" i="8" s="1"/>
  <c r="Y61" i="8" s="1"/>
  <c r="Y62" i="8" s="1"/>
  <c r="Y63" i="8" s="1"/>
  <c r="Y64" i="8" s="1"/>
  <c r="Y65" i="8" s="1"/>
  <c r="Y66" i="8" s="1"/>
  <c r="Y67" i="8" s="1"/>
  <c r="Y68" i="8" s="1"/>
  <c r="Y69" i="8" s="1"/>
</calcChain>
</file>

<file path=xl/sharedStrings.xml><?xml version="1.0" encoding="utf-8"?>
<sst xmlns="http://schemas.openxmlformats.org/spreadsheetml/2006/main" count="233" uniqueCount="48">
  <si>
    <t>EMPLOI DU TEMPS</t>
  </si>
  <si>
    <t xml:space="preserve">Permanences </t>
  </si>
  <si>
    <t>L'intéressé</t>
  </si>
  <si>
    <t>Le Proviseur,</t>
  </si>
  <si>
    <t>I.ANELONE</t>
  </si>
  <si>
    <t>nbre heures</t>
  </si>
  <si>
    <t>TOTAL ANNUEL DES HEURES TRAVAILLEES :</t>
  </si>
  <si>
    <t>Jours d'ouverture de l'établissement en présence des élèves</t>
  </si>
  <si>
    <t>Jours de fermeture : Jours fériés</t>
  </si>
  <si>
    <t xml:space="preserve">Jours permanence </t>
  </si>
  <si>
    <t>Jours de fermeture : Week-end</t>
  </si>
  <si>
    <t>Vacances scolaires</t>
  </si>
  <si>
    <t>(avec présence personne cat A ou B)</t>
  </si>
  <si>
    <t>lun</t>
  </si>
  <si>
    <t>mar</t>
  </si>
  <si>
    <t>mer</t>
  </si>
  <si>
    <t>jeu</t>
  </si>
  <si>
    <t>ven</t>
  </si>
  <si>
    <t xml:space="preserve">TOTAL ANNUEL DES HEURES A  EFFECTUER : </t>
  </si>
  <si>
    <t xml:space="preserve">Nombre d'heures du contrat : </t>
  </si>
  <si>
    <t>Emploi du temps modifié</t>
  </si>
  <si>
    <t>La DAF,</t>
  </si>
  <si>
    <t>Total</t>
  </si>
  <si>
    <t>Horaires</t>
  </si>
  <si>
    <t xml:space="preserve">Mode d'emploi :  </t>
  </si>
  <si>
    <t xml:space="preserve"> par exemple  si le mardi 1er septembre il a été fait 10h au lieu de 8h, saisir 10:00 dans la case B34 et les totaux se mettront à jour.</t>
  </si>
  <si>
    <t>- La case modifiée deviendra verte pour montrer qu'il y a eu un changement sur ce jour-là</t>
  </si>
  <si>
    <t xml:space="preserve"> - les emplois du temps de base sont présaisis pour chacun - Le report se fait automatiquement dans le tableau annuel ci-dessous .</t>
  </si>
  <si>
    <t xml:space="preserve">- les horaires par jour peuvent être modifiés directement dans la case du nombre d'heures du jour :  </t>
  </si>
  <si>
    <t>Année scolaire 2016-2017</t>
  </si>
  <si>
    <t xml:space="preserve">Nb d'heures quotidienne de permanence </t>
  </si>
  <si>
    <t xml:space="preserve">Base temps plein = </t>
  </si>
  <si>
    <t xml:space="preserve">Quotité en semaines = </t>
  </si>
  <si>
    <t xml:space="preserve">Base temps partiel = </t>
  </si>
  <si>
    <t>- Le calcul du nombre d'heures à faire ou à récupérer se mettra à jour case  N67</t>
  </si>
  <si>
    <t>NOM PRENOM : ORTEGA Nathalie</t>
  </si>
  <si>
    <t>M VILLEGAS</t>
  </si>
  <si>
    <t xml:space="preserve">NOM PRENOM : </t>
  </si>
  <si>
    <t>Année scolaire 2017-2018</t>
  </si>
  <si>
    <t>nb heures</t>
  </si>
  <si>
    <t xml:space="preserve"> - les emplois du temps de base sont saisis par chacun - Le report se fait automatiquement dans le tableau annuel ci-dessous .</t>
  </si>
  <si>
    <t>vacances</t>
  </si>
  <si>
    <t>Jour d'ouverture  en présence des élèves</t>
  </si>
  <si>
    <t>Jour de fermeture : Week-end</t>
  </si>
  <si>
    <t xml:space="preserve"> Vacances scolaires</t>
  </si>
  <si>
    <t>Rentrée</t>
  </si>
  <si>
    <t>Jour férié chinois (pas classe)</t>
  </si>
  <si>
    <t>CALENDRIER SCOLAIRE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</si>
</sst>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ddd\-dd\-mm\-yy"/>
    <numFmt numFmtId="166" formatCode="ddd\-dd\-mm"/>
  </numFmts>
  <fonts count="34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2"/>
      <name val="Garamond (W1)"/>
      <family val="1"/>
    </font>
    <font>
      <sz val="8"/>
      <color indexed="62"/>
      <name val="Garamond (W1)"/>
      <family val="1"/>
    </font>
    <font>
      <b/>
      <sz val="10"/>
      <color indexed="62"/>
      <name val="Garamond (W1)"/>
      <family val="1"/>
    </font>
    <font>
      <b/>
      <sz val="8"/>
      <color indexed="62"/>
      <name val="Garamond (W1)"/>
      <family val="1"/>
    </font>
    <font>
      <sz val="8"/>
      <color indexed="45"/>
      <name val="Garamond (W1)"/>
      <family val="1"/>
    </font>
    <font>
      <b/>
      <sz val="11"/>
      <color indexed="62"/>
      <name val="Garamond (W1)"/>
      <family val="1"/>
    </font>
    <font>
      <sz val="11"/>
      <name val="Arial"/>
      <family val="2"/>
    </font>
    <font>
      <b/>
      <sz val="11"/>
      <color indexed="62"/>
      <name val="Garamond (W1)"/>
    </font>
    <font>
      <b/>
      <u/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Garamond (W1)"/>
      <family val="1"/>
    </font>
    <font>
      <b/>
      <sz val="11"/>
      <color rgb="FFFF0000"/>
      <name val="Garamond (W1)"/>
      <family val="1"/>
    </font>
    <font>
      <b/>
      <sz val="16"/>
      <name val="Calibri"/>
      <family val="2"/>
      <scheme val="minor"/>
    </font>
    <font>
      <sz val="10"/>
      <color indexed="62"/>
      <name val="Garamond (W1)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indexed="6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indexed="62"/>
      <name val="Arial"/>
      <family val="2"/>
    </font>
    <font>
      <sz val="8"/>
      <color indexed="45"/>
      <name val="Arial"/>
      <family val="2"/>
    </font>
    <font>
      <sz val="8"/>
      <color theme="4" tint="0.39997558519241921"/>
      <name val="Arial"/>
      <family val="2"/>
    </font>
    <font>
      <b/>
      <sz val="8"/>
      <color indexed="62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41"/>
      </patternFill>
    </fill>
    <fill>
      <patternFill patternType="solid">
        <fgColor theme="7" tint="0.59999389629810485"/>
        <bgColor indexed="33"/>
      </patternFill>
    </fill>
    <fill>
      <patternFill patternType="solid">
        <fgColor theme="0"/>
        <bgColor indexed="33"/>
      </patternFill>
    </fill>
    <fill>
      <patternFill patternType="solid">
        <fgColor theme="4" tint="0.59999389629810485"/>
        <bgColor indexed="35"/>
      </patternFill>
    </fill>
    <fill>
      <patternFill patternType="solid">
        <fgColor rgb="FF00B0F0"/>
        <bgColor indexed="35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A3C3C"/>
        <bgColor indexed="60"/>
      </patternFill>
    </fill>
    <fill>
      <patternFill patternType="solid">
        <fgColor rgb="FFFF0000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35"/>
      </patternFill>
    </fill>
    <fill>
      <patternFill patternType="solid">
        <fgColor theme="5"/>
        <bgColor indexed="60"/>
      </patternFill>
    </fill>
    <fill>
      <patternFill patternType="solid">
        <fgColor theme="4" tint="0.39997558519241921"/>
        <bgColor indexed="41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Fill="1" applyBorder="1"/>
    <xf numFmtId="20" fontId="5" fillId="0" borderId="0" xfId="0" applyNumberFormat="1" applyFont="1"/>
    <xf numFmtId="0" fontId="4" fillId="0" borderId="0" xfId="0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6" fillId="0" borderId="0" xfId="0" applyFont="1" applyBorder="1"/>
    <xf numFmtId="164" fontId="7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17" fontId="9" fillId="2" borderId="6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 applyProtection="1">
      <alignment vertical="center"/>
      <protection locked="0"/>
    </xf>
    <xf numFmtId="165" fontId="0" fillId="0" borderId="0" xfId="0" applyNumberFormat="1"/>
    <xf numFmtId="0" fontId="12" fillId="0" borderId="0" xfId="0" applyNumberFormat="1" applyFont="1" applyAlignment="1">
      <alignment vertical="center"/>
    </xf>
    <xf numFmtId="0" fontId="13" fillId="0" borderId="0" xfId="0" applyFont="1"/>
    <xf numFmtId="164" fontId="12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2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20" fontId="0" fillId="0" borderId="0" xfId="0" applyNumberFormat="1"/>
    <xf numFmtId="0" fontId="4" fillId="0" borderId="0" xfId="0" applyFont="1" applyBorder="1" applyAlignment="1">
      <alignment horizontal="center"/>
    </xf>
    <xf numFmtId="165" fontId="10" fillId="3" borderId="2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165" fontId="10" fillId="4" borderId="7" xfId="0" applyNumberFormat="1" applyFont="1" applyFill="1" applyBorder="1" applyAlignment="1">
      <alignment vertical="center"/>
    </xf>
    <xf numFmtId="165" fontId="10" fillId="5" borderId="2" xfId="0" applyNumberFormat="1" applyFont="1" applyFill="1" applyBorder="1" applyAlignment="1">
      <alignment vertical="center"/>
    </xf>
    <xf numFmtId="165" fontId="10" fillId="5" borderId="4" xfId="0" applyNumberFormat="1" applyFont="1" applyFill="1" applyBorder="1" applyAlignment="1">
      <alignment vertical="center"/>
    </xf>
    <xf numFmtId="165" fontId="10" fillId="4" borderId="4" xfId="0" applyNumberFormat="1" applyFont="1" applyFill="1" applyBorder="1" applyAlignment="1">
      <alignment vertical="center"/>
    </xf>
    <xf numFmtId="165" fontId="10" fillId="6" borderId="4" xfId="0" applyNumberFormat="1" applyFont="1" applyFill="1" applyBorder="1" applyAlignment="1">
      <alignment vertical="center"/>
    </xf>
    <xf numFmtId="165" fontId="10" fillId="6" borderId="2" xfId="0" applyNumberFormat="1" applyFont="1" applyFill="1" applyBorder="1" applyAlignment="1">
      <alignment vertical="center"/>
    </xf>
    <xf numFmtId="0" fontId="0" fillId="4" borderId="2" xfId="0" applyFill="1" applyBorder="1"/>
    <xf numFmtId="0" fontId="0" fillId="4" borderId="0" xfId="0" applyFill="1"/>
    <xf numFmtId="164" fontId="8" fillId="4" borderId="2" xfId="0" applyNumberFormat="1" applyFont="1" applyFill="1" applyBorder="1" applyAlignment="1">
      <alignment vertical="center"/>
    </xf>
    <xf numFmtId="0" fontId="5" fillId="0" borderId="8" xfId="0" applyFont="1" applyBorder="1"/>
    <xf numFmtId="0" fontId="8" fillId="0" borderId="0" xfId="0" applyNumberFormat="1" applyFont="1" applyBorder="1" applyAlignment="1">
      <alignment vertical="center"/>
    </xf>
    <xf numFmtId="0" fontId="11" fillId="7" borderId="2" xfId="0" applyNumberFormat="1" applyFont="1" applyFill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11" fillId="8" borderId="0" xfId="0" applyNumberFormat="1" applyFont="1" applyFill="1" applyBorder="1" applyAlignment="1">
      <alignment vertical="center"/>
    </xf>
    <xf numFmtId="164" fontId="8" fillId="9" borderId="2" xfId="0" applyNumberFormat="1" applyFont="1" applyFill="1" applyBorder="1" applyAlignment="1">
      <alignment vertical="center"/>
    </xf>
    <xf numFmtId="164" fontId="8" fillId="10" borderId="2" xfId="0" applyNumberFormat="1" applyFont="1" applyFill="1" applyBorder="1" applyAlignment="1">
      <alignment vertical="center"/>
    </xf>
    <xf numFmtId="164" fontId="16" fillId="4" borderId="9" xfId="0" applyNumberFormat="1" applyFont="1" applyFill="1" applyBorder="1"/>
    <xf numFmtId="164" fontId="5" fillId="0" borderId="0" xfId="0" applyNumberFormat="1" applyFont="1" applyBorder="1"/>
    <xf numFmtId="0" fontId="4" fillId="0" borderId="10" xfId="0" applyFont="1" applyBorder="1" applyAlignment="1"/>
    <xf numFmtId="0" fontId="4" fillId="0" borderId="11" xfId="0" applyFont="1" applyBorder="1" applyAlignment="1"/>
    <xf numFmtId="0" fontId="8" fillId="4" borderId="0" xfId="0" applyNumberFormat="1" applyFont="1" applyFill="1" applyBorder="1" applyAlignment="1" applyProtection="1">
      <alignment vertical="center"/>
      <protection locked="0"/>
    </xf>
    <xf numFmtId="0" fontId="8" fillId="4" borderId="0" xfId="0" applyNumberFormat="1" applyFont="1" applyFill="1" applyBorder="1" applyAlignment="1">
      <alignment vertical="center"/>
    </xf>
    <xf numFmtId="0" fontId="8" fillId="5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164" fontId="14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8" fillId="10" borderId="2" xfId="0" applyNumberFormat="1" applyFont="1" applyFill="1" applyBorder="1" applyAlignment="1" applyProtection="1">
      <alignment vertical="center"/>
      <protection locked="0"/>
    </xf>
    <xf numFmtId="0" fontId="8" fillId="11" borderId="2" xfId="0" applyNumberFormat="1" applyFont="1" applyFill="1" applyBorder="1" applyAlignment="1">
      <alignment vertical="center"/>
    </xf>
    <xf numFmtId="164" fontId="16" fillId="12" borderId="9" xfId="0" applyNumberFormat="1" applyFont="1" applyFill="1" applyBorder="1"/>
    <xf numFmtId="0" fontId="0" fillId="0" borderId="0" xfId="0" quotePrefix="1" applyFont="1"/>
    <xf numFmtId="0" fontId="18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0" fontId="15" fillId="0" borderId="0" xfId="0" applyFont="1"/>
    <xf numFmtId="164" fontId="8" fillId="4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13" borderId="9" xfId="0" applyNumberFormat="1" applyFont="1" applyFill="1" applyBorder="1" applyAlignment="1">
      <alignment vertical="center"/>
    </xf>
    <xf numFmtId="0" fontId="8" fillId="14" borderId="2" xfId="0" applyNumberFormat="1" applyFont="1" applyFill="1" applyBorder="1" applyAlignment="1">
      <alignment vertical="center"/>
    </xf>
    <xf numFmtId="164" fontId="8" fillId="15" borderId="2" xfId="0" applyNumberFormat="1" applyFont="1" applyFill="1" applyBorder="1" applyAlignment="1">
      <alignment vertical="center"/>
    </xf>
    <xf numFmtId="164" fontId="4" fillId="0" borderId="9" xfId="0" applyNumberFormat="1" applyFont="1" applyBorder="1"/>
    <xf numFmtId="0" fontId="20" fillId="4" borderId="12" xfId="0" applyFont="1" applyFill="1" applyBorder="1" applyAlignment="1"/>
    <xf numFmtId="0" fontId="20" fillId="4" borderId="13" xfId="0" applyFont="1" applyFill="1" applyBorder="1" applyAlignment="1"/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/>
    <xf numFmtId="0" fontId="5" fillId="0" borderId="16" xfId="0" applyFont="1" applyBorder="1"/>
    <xf numFmtId="46" fontId="5" fillId="0" borderId="0" xfId="0" applyNumberFormat="1" applyFont="1"/>
    <xf numFmtId="0" fontId="1" fillId="0" borderId="0" xfId="0" applyFont="1"/>
    <xf numFmtId="164" fontId="5" fillId="0" borderId="0" xfId="0" applyNumberFormat="1" applyFont="1" applyBorder="1" applyAlignment="1">
      <alignment horizontal="left"/>
    </xf>
    <xf numFmtId="164" fontId="16" fillId="4" borderId="17" xfId="0" applyNumberFormat="1" applyFont="1" applyFill="1" applyBorder="1" applyAlignment="1">
      <alignment horizontal="left"/>
    </xf>
    <xf numFmtId="0" fontId="20" fillId="4" borderId="18" xfId="0" applyFont="1" applyFill="1" applyBorder="1" applyAlignment="1"/>
    <xf numFmtId="164" fontId="17" fillId="4" borderId="9" xfId="0" applyNumberFormat="1" applyFont="1" applyFill="1" applyBorder="1"/>
    <xf numFmtId="0" fontId="21" fillId="2" borderId="6" xfId="0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vertical="center"/>
    </xf>
    <xf numFmtId="0" fontId="0" fillId="4" borderId="2" xfId="0" applyFont="1" applyFill="1" applyBorder="1"/>
    <xf numFmtId="164" fontId="17" fillId="16" borderId="9" xfId="0" applyNumberFormat="1" applyFont="1" applyFill="1" applyBorder="1"/>
    <xf numFmtId="164" fontId="16" fillId="16" borderId="9" xfId="0" applyNumberFormat="1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/>
    </xf>
    <xf numFmtId="164" fontId="16" fillId="16" borderId="9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6" fillId="4" borderId="17" xfId="0" applyNumberFormat="1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46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2" fillId="2" borderId="6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 wrapText="1"/>
    </xf>
    <xf numFmtId="17" fontId="22" fillId="2" borderId="5" xfId="0" applyNumberFormat="1" applyFont="1" applyFill="1" applyBorder="1" applyAlignment="1">
      <alignment horizontal="center" vertical="center"/>
    </xf>
    <xf numFmtId="0" fontId="23" fillId="2" borderId="6" xfId="0" applyNumberFormat="1" applyFont="1" applyFill="1" applyBorder="1" applyAlignment="1">
      <alignment horizontal="center" vertical="center" wrapText="1"/>
    </xf>
    <xf numFmtId="166" fontId="24" fillId="6" borderId="2" xfId="0" applyNumberFormat="1" applyFont="1" applyFill="1" applyBorder="1" applyAlignment="1">
      <alignment horizontal="center" vertical="center"/>
    </xf>
    <xf numFmtId="164" fontId="24" fillId="3" borderId="2" xfId="0" applyNumberFormat="1" applyFont="1" applyFill="1" applyBorder="1" applyAlignment="1">
      <alignment vertical="center"/>
    </xf>
    <xf numFmtId="164" fontId="24" fillId="17" borderId="2" xfId="0" applyNumberFormat="1" applyFont="1" applyFill="1" applyBorder="1" applyAlignment="1">
      <alignment vertical="center"/>
    </xf>
    <xf numFmtId="164" fontId="24" fillId="4" borderId="2" xfId="0" applyNumberFormat="1" applyFont="1" applyFill="1" applyBorder="1" applyAlignment="1">
      <alignment vertical="center"/>
    </xf>
    <xf numFmtId="165" fontId="24" fillId="4" borderId="4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164" fontId="27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18" borderId="2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4" fillId="0" borderId="0" xfId="0" applyNumberFormat="1" applyFont="1" applyAlignment="1" applyProtection="1">
      <alignment horizontal="center" vertical="center"/>
      <protection locked="0"/>
    </xf>
    <xf numFmtId="0" fontId="24" fillId="4" borderId="0" xfId="0" applyNumberFormat="1" applyFont="1" applyFill="1" applyBorder="1" applyAlignment="1">
      <alignment horizontal="center" vertical="center"/>
    </xf>
    <xf numFmtId="0" fontId="29" fillId="7" borderId="2" xfId="0" applyNumberFormat="1" applyFont="1" applyFill="1" applyBorder="1" applyAlignment="1">
      <alignment horizontal="center" vertical="center"/>
    </xf>
    <xf numFmtId="0" fontId="30" fillId="19" borderId="2" xfId="0" applyNumberFormat="1" applyFont="1" applyFill="1" applyBorder="1" applyAlignment="1">
      <alignment vertical="center"/>
    </xf>
    <xf numFmtId="164" fontId="24" fillId="4" borderId="0" xfId="0" applyNumberFormat="1" applyFont="1" applyFill="1" applyBorder="1" applyAlignment="1">
      <alignment horizontal="center" vertical="center"/>
    </xf>
    <xf numFmtId="0" fontId="24" fillId="4" borderId="0" xfId="0" applyNumberFormat="1" applyFont="1" applyFill="1" applyBorder="1" applyAlignment="1">
      <alignment vertical="center"/>
    </xf>
    <xf numFmtId="0" fontId="29" fillId="8" borderId="0" xfId="0" applyNumberFormat="1" applyFont="1" applyFill="1" applyBorder="1" applyAlignment="1">
      <alignment horizontal="center" vertical="center"/>
    </xf>
    <xf numFmtId="0" fontId="30" fillId="6" borderId="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4" fillId="0" borderId="0" xfId="0" applyNumberFormat="1" applyFont="1" applyAlignment="1" applyProtection="1">
      <alignment vertical="center"/>
      <protection locked="0"/>
    </xf>
    <xf numFmtId="0" fontId="24" fillId="4" borderId="0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24" fillId="3" borderId="0" xfId="0" applyNumberFormat="1" applyFont="1" applyFill="1" applyBorder="1" applyAlignment="1" applyProtection="1">
      <alignment horizontal="center" vertical="center"/>
      <protection locked="0"/>
    </xf>
    <xf numFmtId="0" fontId="24" fillId="5" borderId="0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4" fillId="6" borderId="0" xfId="0" applyNumberFormat="1" applyFont="1" applyFill="1" applyBorder="1" applyAlignment="1">
      <alignment vertical="center"/>
    </xf>
    <xf numFmtId="0" fontId="28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vertical="center"/>
    </xf>
    <xf numFmtId="0" fontId="31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164" fontId="28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32" fillId="0" borderId="0" xfId="0" applyNumberFormat="1" applyFont="1" applyAlignment="1">
      <alignment horizontal="left" vertical="center"/>
    </xf>
    <xf numFmtId="0" fontId="33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372">
    <dxf>
      <fill>
        <patternFill>
          <bgColor rgb="FF00CC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A3C3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7"/>
  <sheetViews>
    <sheetView showGridLines="0" tabSelected="1" topLeftCell="A34" zoomScale="90" zoomScaleNormal="90" zoomScaleSheetLayoutView="106" workbookViewId="0">
      <selection activeCell="A35" sqref="A35:X35"/>
    </sheetView>
  </sheetViews>
  <sheetFormatPr baseColWidth="10" defaultColWidth="11" defaultRowHeight="12.75"/>
  <cols>
    <col min="1" max="1" width="11" style="93"/>
    <col min="3" max="3" width="11.7109375" style="93" customWidth="1"/>
    <col min="4" max="4" width="7.7109375" customWidth="1"/>
    <col min="5" max="5" width="11.7109375" style="93" customWidth="1"/>
    <col min="6" max="6" width="8.85546875" customWidth="1"/>
    <col min="7" max="7" width="11.7109375" style="93" customWidth="1"/>
    <col min="8" max="8" width="8.85546875" customWidth="1"/>
    <col min="9" max="9" width="11.7109375" style="93" customWidth="1"/>
    <col min="10" max="10" width="7.7109375" customWidth="1"/>
    <col min="11" max="11" width="11.7109375" style="93" customWidth="1"/>
    <col min="12" max="12" width="9" customWidth="1"/>
    <col min="13" max="13" width="11.7109375" style="93" customWidth="1"/>
    <col min="14" max="14" width="7.7109375" customWidth="1"/>
    <col min="15" max="15" width="11.7109375" style="93" customWidth="1"/>
    <col min="16" max="16" width="7.7109375" customWidth="1"/>
    <col min="17" max="17" width="11.7109375" style="93" customWidth="1"/>
    <col min="18" max="18" width="7.7109375" customWidth="1"/>
    <col min="19" max="19" width="11.7109375" style="93" customWidth="1"/>
    <col min="20" max="20" width="7.7109375" customWidth="1"/>
    <col min="21" max="21" width="11" style="93"/>
    <col min="22" max="22" width="7.7109375" customWidth="1"/>
    <col min="23" max="23" width="11" style="93"/>
    <col min="24" max="24" width="7.7109375" customWidth="1"/>
    <col min="25" max="25" width="0" hidden="1" customWidth="1"/>
    <col min="26" max="26" width="7.7109375" hidden="1" customWidth="1"/>
  </cols>
  <sheetData>
    <row r="1" spans="3:19" ht="20.25" hidden="1">
      <c r="C1" s="179" t="s">
        <v>37</v>
      </c>
      <c r="E1" s="179"/>
    </row>
    <row r="2" spans="3:19" ht="19.5" hidden="1" customHeight="1">
      <c r="C2" s="108"/>
    </row>
    <row r="3" spans="3:19" ht="18" hidden="1">
      <c r="C3" s="183" t="s">
        <v>0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S3" s="7"/>
    </row>
    <row r="4" spans="3:19" ht="17.25" hidden="1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S4" s="7"/>
    </row>
    <row r="5" spans="3:19" ht="20.25" hidden="1">
      <c r="C5" s="184" t="s">
        <v>38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3:19" ht="15.75" hidden="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3:19" ht="18.75" hidden="1">
      <c r="C7" s="109" t="s">
        <v>19</v>
      </c>
      <c r="D7" s="6"/>
      <c r="E7" s="6"/>
      <c r="F7" s="106">
        <v>1.6666666666666667</v>
      </c>
      <c r="G7" s="6"/>
      <c r="H7" s="6"/>
      <c r="I7" s="6"/>
      <c r="J7" s="6"/>
      <c r="K7" s="6"/>
      <c r="L7" s="6"/>
      <c r="M7" s="6"/>
      <c r="N7" s="6"/>
    </row>
    <row r="8" spans="3:19" hidden="1">
      <c r="C8" s="7"/>
      <c r="D8" s="7"/>
      <c r="E8" s="7"/>
      <c r="F8" s="7"/>
      <c r="G8" s="7"/>
      <c r="H8" s="7"/>
      <c r="I8" s="8"/>
      <c r="J8" s="8"/>
      <c r="K8" s="8"/>
      <c r="L8" s="5"/>
      <c r="M8" s="108"/>
      <c r="N8" s="5"/>
    </row>
    <row r="9" spans="3:19" ht="19.5" hidden="1" customHeight="1">
      <c r="C9" s="110"/>
      <c r="D9" s="185" t="s">
        <v>23</v>
      </c>
      <c r="E9" s="185"/>
      <c r="F9" s="185"/>
      <c r="G9" s="185"/>
      <c r="H9" s="94" t="s">
        <v>22</v>
      </c>
      <c r="J9" s="5"/>
      <c r="K9" s="108"/>
    </row>
    <row r="10" spans="3:19" ht="18.75" hidden="1">
      <c r="C10" s="111" t="s">
        <v>13</v>
      </c>
      <c r="D10" s="107">
        <v>0.35416666666666669</v>
      </c>
      <c r="E10" s="122">
        <v>0.54166666666666663</v>
      </c>
      <c r="F10" s="107">
        <v>0.57291666666666663</v>
      </c>
      <c r="G10" s="122">
        <v>0.72916666666666663</v>
      </c>
      <c r="H10" s="64">
        <v>0.22916666666666666</v>
      </c>
      <c r="I10" s="6"/>
      <c r="J10" s="84" t="s">
        <v>24</v>
      </c>
    </row>
    <row r="11" spans="3:19" ht="18.75" hidden="1">
      <c r="C11" s="111" t="s">
        <v>14</v>
      </c>
      <c r="D11" s="107">
        <v>0.35416666666666669</v>
      </c>
      <c r="E11" s="122">
        <v>0.54166666666666663</v>
      </c>
      <c r="F11" s="107">
        <v>0.57291666666666663</v>
      </c>
      <c r="G11" s="122">
        <v>0.72916666666666663</v>
      </c>
      <c r="H11" s="64">
        <v>0.22916666666666666</v>
      </c>
      <c r="I11" s="6"/>
      <c r="J11" s="81" t="s">
        <v>40</v>
      </c>
    </row>
    <row r="12" spans="3:19" ht="18.75" hidden="1">
      <c r="C12" s="111" t="s">
        <v>15</v>
      </c>
      <c r="D12" s="107">
        <v>0.35416666666666669</v>
      </c>
      <c r="E12" s="122">
        <v>0.54166666666666663</v>
      </c>
      <c r="F12" s="107">
        <v>0.57291666666666663</v>
      </c>
      <c r="G12" s="122">
        <v>0.70833333333333337</v>
      </c>
      <c r="H12" s="64">
        <v>0.16666666666666666</v>
      </c>
      <c r="I12" s="6"/>
      <c r="J12" s="81" t="s">
        <v>28</v>
      </c>
    </row>
    <row r="13" spans="3:19" ht="18.75" hidden="1">
      <c r="C13" s="111" t="s">
        <v>16</v>
      </c>
      <c r="D13" s="107">
        <v>0.35416666666666669</v>
      </c>
      <c r="E13" s="122">
        <v>0.54166666666666663</v>
      </c>
      <c r="F13" s="107">
        <v>0.57291666666666663</v>
      </c>
      <c r="G13" s="122">
        <v>0.75</v>
      </c>
      <c r="H13" s="64">
        <v>0.22916666666666666</v>
      </c>
      <c r="I13" s="6"/>
      <c r="J13" s="81" t="s">
        <v>25</v>
      </c>
    </row>
    <row r="14" spans="3:19" ht="18.75" hidden="1">
      <c r="C14" s="112" t="s">
        <v>17</v>
      </c>
      <c r="D14" s="107">
        <v>0.35416666666666669</v>
      </c>
      <c r="E14" s="122">
        <v>0.54166666666666663</v>
      </c>
      <c r="F14" s="107">
        <v>0.57291666666666663</v>
      </c>
      <c r="G14" s="122">
        <v>0.67708333333333337</v>
      </c>
      <c r="H14" s="64">
        <v>0.22916666666666666</v>
      </c>
      <c r="I14" s="6"/>
      <c r="J14" s="81" t="s">
        <v>26</v>
      </c>
    </row>
    <row r="15" spans="3:19" ht="18.75" hidden="1" customHeight="1">
      <c r="C15" s="113"/>
      <c r="D15" s="67"/>
      <c r="E15" s="123"/>
      <c r="F15" s="95"/>
      <c r="G15" s="130"/>
      <c r="H15" s="90">
        <f>SUM(H10:H14)</f>
        <v>1.0833333333333333</v>
      </c>
      <c r="J15" s="81" t="s">
        <v>34</v>
      </c>
    </row>
    <row r="16" spans="3:19" ht="18.75" hidden="1">
      <c r="C16" s="114" t="s">
        <v>31</v>
      </c>
      <c r="D16" s="10"/>
      <c r="E16" s="124">
        <v>1.6666666666666667</v>
      </c>
      <c r="F16" s="65"/>
      <c r="G16" s="114"/>
      <c r="H16" s="12"/>
      <c r="I16" s="6"/>
      <c r="J16" s="12"/>
      <c r="K16" s="6"/>
      <c r="L16" s="12"/>
    </row>
    <row r="17" spans="3:20" ht="15" hidden="1">
      <c r="C17" s="115" t="s">
        <v>32</v>
      </c>
      <c r="D17" s="14"/>
      <c r="E17" s="6">
        <f>43.14*F7/E16</f>
        <v>43.14</v>
      </c>
      <c r="F17" s="12"/>
      <c r="G17" s="6"/>
      <c r="H17" s="12"/>
      <c r="I17" s="6"/>
      <c r="J17" s="10"/>
      <c r="K17" s="114"/>
      <c r="L17" s="10"/>
      <c r="M17" s="108"/>
      <c r="N17" s="5"/>
      <c r="O17" s="108"/>
    </row>
    <row r="18" spans="3:20" ht="15" hidden="1">
      <c r="C18" s="6"/>
      <c r="D18" s="10"/>
      <c r="E18" s="114"/>
      <c r="F18" s="10"/>
      <c r="G18" s="114"/>
      <c r="H18" s="10"/>
      <c r="I18" s="114"/>
      <c r="J18" s="10"/>
      <c r="K18" s="114"/>
      <c r="L18" s="12"/>
    </row>
    <row r="19" spans="3:20" ht="15.75" hidden="1">
      <c r="C19" s="116" t="s">
        <v>1</v>
      </c>
      <c r="D19" s="10"/>
      <c r="E19" s="114"/>
      <c r="F19" s="10"/>
      <c r="G19" s="114"/>
      <c r="H19" s="10"/>
      <c r="I19" s="114"/>
      <c r="J19" s="10"/>
      <c r="K19" s="114"/>
      <c r="L19" s="12"/>
    </row>
    <row r="20" spans="3:20" ht="21" hidden="1">
      <c r="C20" s="110"/>
      <c r="D20" s="91" t="s">
        <v>23</v>
      </c>
      <c r="E20" s="125"/>
      <c r="F20" s="101"/>
      <c r="G20" s="131"/>
      <c r="H20" s="77" t="s">
        <v>22</v>
      </c>
      <c r="I20" s="114"/>
      <c r="J20" s="10"/>
      <c r="K20" s="6"/>
      <c r="N20" s="3"/>
      <c r="O20" s="7"/>
      <c r="P20" s="3"/>
      <c r="Q20" s="7"/>
      <c r="R20" s="3"/>
      <c r="S20" s="7"/>
      <c r="T20" s="3"/>
    </row>
    <row r="21" spans="3:20" ht="18.75" hidden="1">
      <c r="C21" s="117"/>
      <c r="D21" s="17">
        <v>0.33333333333333331</v>
      </c>
      <c r="E21" s="126">
        <v>0.5</v>
      </c>
      <c r="F21" s="18">
        <v>0.54166666666666663</v>
      </c>
      <c r="G21" s="126">
        <v>0.70833333333333337</v>
      </c>
      <c r="H21" s="64">
        <v>0</v>
      </c>
      <c r="I21" s="114"/>
      <c r="N21" s="3"/>
      <c r="O21" s="7"/>
      <c r="P21" s="3"/>
      <c r="Q21" s="132"/>
      <c r="R21" s="3"/>
      <c r="S21" s="7"/>
      <c r="T21" s="3"/>
    </row>
    <row r="22" spans="3:20" ht="3.75" hidden="1" customHeight="1">
      <c r="C22" s="114"/>
      <c r="D22" s="65"/>
      <c r="E22" s="127"/>
      <c r="F22" s="65"/>
      <c r="G22" s="114"/>
      <c r="H22" s="65"/>
      <c r="L22" s="3"/>
      <c r="M22" s="7"/>
      <c r="N22" s="3"/>
      <c r="O22" s="132"/>
      <c r="P22" s="3"/>
      <c r="Q22" s="7"/>
      <c r="R22" s="3"/>
    </row>
    <row r="23" spans="3:20" ht="15" hidden="1">
      <c r="C23" s="115" t="s">
        <v>30</v>
      </c>
      <c r="F23" s="10"/>
      <c r="G23" s="114"/>
      <c r="H23" s="10"/>
      <c r="I23" s="114"/>
      <c r="J23" s="10"/>
      <c r="K23" s="114"/>
      <c r="L23" s="12"/>
    </row>
    <row r="24" spans="3:20" ht="15" hidden="1">
      <c r="C24" s="115" t="s">
        <v>31</v>
      </c>
      <c r="D24" s="10"/>
      <c r="E24" s="127">
        <v>0.33333333333333331</v>
      </c>
      <c r="G24" s="114"/>
      <c r="H24" s="10"/>
      <c r="I24" s="114"/>
      <c r="J24" s="10"/>
      <c r="K24" s="114"/>
      <c r="L24" s="12"/>
    </row>
    <row r="25" spans="3:20" ht="15" hidden="1">
      <c r="C25" s="115" t="s">
        <v>33</v>
      </c>
      <c r="D25" s="10"/>
      <c r="E25" s="127">
        <f>E24/E16*F7</f>
        <v>0.33333333333333331</v>
      </c>
      <c r="G25" s="114"/>
      <c r="H25" s="10"/>
      <c r="I25" s="114"/>
      <c r="J25" s="10"/>
      <c r="K25" s="114"/>
      <c r="L25" s="12"/>
    </row>
    <row r="26" spans="3:20" ht="15" hidden="1">
      <c r="C26" s="118"/>
      <c r="D26" s="10"/>
      <c r="E26" s="114"/>
      <c r="F26" s="10"/>
      <c r="G26" s="114"/>
      <c r="H26" s="10"/>
      <c r="I26" s="114"/>
      <c r="J26" s="10"/>
      <c r="K26" s="114"/>
      <c r="L26" s="12"/>
    </row>
    <row r="27" spans="3:20" ht="15" hidden="1">
      <c r="C27" s="186" t="s">
        <v>21</v>
      </c>
      <c r="D27" s="186"/>
      <c r="E27" s="6"/>
      <c r="F27" s="12"/>
      <c r="G27" s="6" t="s">
        <v>2</v>
      </c>
      <c r="I27" s="114"/>
      <c r="J27" s="10"/>
      <c r="K27" s="6" t="s">
        <v>3</v>
      </c>
    </row>
    <row r="28" spans="3:20" ht="15" hidden="1">
      <c r="C28" s="6"/>
      <c r="D28" s="73"/>
      <c r="E28" s="6"/>
      <c r="F28" s="12"/>
      <c r="G28" s="6"/>
      <c r="H28" s="6"/>
      <c r="I28" s="114"/>
      <c r="J28" s="10"/>
      <c r="K28" s="6"/>
      <c r="L28" s="6"/>
    </row>
    <row r="29" spans="3:20" ht="15" hidden="1">
      <c r="C29" s="6"/>
      <c r="D29" s="73"/>
      <c r="E29" s="6"/>
      <c r="F29" s="12"/>
      <c r="G29" s="6"/>
      <c r="H29" s="6"/>
      <c r="I29" s="114"/>
      <c r="J29" s="10"/>
      <c r="K29" s="6"/>
      <c r="L29" s="6"/>
    </row>
    <row r="30" spans="3:20" ht="15.75" hidden="1">
      <c r="C30" s="186" t="s">
        <v>4</v>
      </c>
      <c r="D30" s="186"/>
      <c r="E30" s="128"/>
      <c r="F30" s="12"/>
      <c r="G30" s="6"/>
      <c r="H30" s="6"/>
      <c r="I30" s="114"/>
      <c r="J30" s="10"/>
      <c r="K30" s="6" t="s">
        <v>36</v>
      </c>
      <c r="L30" s="6"/>
    </row>
    <row r="31" spans="3:20" ht="15" hidden="1">
      <c r="C31" s="6"/>
      <c r="D31" s="6"/>
      <c r="E31" s="6"/>
      <c r="F31" s="12"/>
      <c r="G31" s="6"/>
      <c r="H31" s="6"/>
      <c r="I31" s="114"/>
      <c r="J31" s="10"/>
      <c r="K31" s="6"/>
      <c r="L31" s="6"/>
    </row>
    <row r="32" spans="3:20" ht="18" hidden="1">
      <c r="C32" s="119"/>
      <c r="E32" s="1"/>
      <c r="F32" s="5"/>
      <c r="H32" s="5"/>
      <c r="I32" s="108"/>
      <c r="J32" s="5"/>
      <c r="K32" s="108"/>
      <c r="O32" s="133"/>
    </row>
    <row r="33" spans="1:26" ht="18.75" hidden="1" customHeight="1">
      <c r="C33" s="179" t="str">
        <f>C1</f>
        <v xml:space="preserve">NOM PRENOM : </v>
      </c>
      <c r="E33" s="179"/>
      <c r="K33" s="27"/>
      <c r="L33" s="24"/>
      <c r="M33" s="25"/>
      <c r="N33" s="24"/>
      <c r="O33" s="25"/>
      <c r="P33" s="26"/>
      <c r="Q33" s="27"/>
      <c r="R33" s="26"/>
      <c r="S33" s="27"/>
      <c r="T33" s="26"/>
      <c r="U33" s="27"/>
      <c r="V33" s="26"/>
      <c r="W33" s="27"/>
      <c r="X33" s="26"/>
      <c r="Y33" s="27"/>
      <c r="Z33" s="28"/>
    </row>
    <row r="34" spans="1:26" ht="18.75" customHeight="1">
      <c r="C34" s="179"/>
      <c r="E34" s="179"/>
      <c r="K34" s="27"/>
      <c r="L34" s="24"/>
      <c r="M34" s="25"/>
      <c r="N34" s="24"/>
      <c r="O34" s="25"/>
      <c r="P34" s="26"/>
      <c r="Q34" s="27"/>
      <c r="R34" s="26"/>
      <c r="S34" s="27"/>
      <c r="T34" s="26"/>
      <c r="U34" s="27"/>
      <c r="V34" s="26"/>
      <c r="W34" s="27"/>
      <c r="X34" s="26"/>
      <c r="Y34" s="27"/>
      <c r="Z34" s="28"/>
    </row>
    <row r="35" spans="1:26" ht="18.75" customHeight="1">
      <c r="A35" s="182" t="s">
        <v>47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27"/>
      <c r="Z35" s="28"/>
    </row>
    <row r="36" spans="1:26" ht="18.75" customHeight="1">
      <c r="C36" s="179"/>
      <c r="E36" s="179"/>
      <c r="K36" s="27"/>
      <c r="L36" s="24"/>
      <c r="M36" s="25"/>
      <c r="N36" s="24"/>
      <c r="O36" s="25"/>
      <c r="P36" s="26"/>
      <c r="Q36" s="27"/>
      <c r="R36" s="26"/>
      <c r="S36" s="27"/>
      <c r="T36" s="26"/>
      <c r="U36" s="27"/>
      <c r="V36" s="26"/>
      <c r="W36" s="27"/>
      <c r="X36" s="26"/>
      <c r="Y36" s="27"/>
      <c r="Z36" s="28"/>
    </row>
    <row r="37" spans="1:26" ht="21" customHeight="1" thickBot="1">
      <c r="C37" s="120"/>
      <c r="D37" s="28"/>
      <c r="E37" s="120"/>
      <c r="F37" s="28"/>
      <c r="G37" s="120"/>
      <c r="H37" s="28"/>
      <c r="I37" s="120"/>
      <c r="J37" s="28"/>
      <c r="K37" s="120"/>
      <c r="L37" s="28"/>
      <c r="M37" s="120"/>
      <c r="N37" s="28"/>
      <c r="O37" s="120"/>
      <c r="P37" s="28"/>
      <c r="Q37" s="120"/>
      <c r="R37" s="28"/>
      <c r="S37" s="120"/>
      <c r="T37" s="28"/>
      <c r="U37" s="120"/>
      <c r="V37" s="28"/>
      <c r="W37" s="120"/>
      <c r="X37" s="28"/>
      <c r="Y37" s="29"/>
      <c r="Z37" s="28"/>
    </row>
    <row r="38" spans="1:26" ht="33" customHeight="1" thickTop="1">
      <c r="A38" s="134">
        <f>C38-30</f>
        <v>43679</v>
      </c>
      <c r="B38" s="135" t="s">
        <v>5</v>
      </c>
      <c r="C38" s="136">
        <v>43709</v>
      </c>
      <c r="D38" s="137" t="s">
        <v>39</v>
      </c>
      <c r="E38" s="134">
        <f>C38+30</f>
        <v>43739</v>
      </c>
      <c r="F38" s="137" t="s">
        <v>39</v>
      </c>
      <c r="G38" s="134">
        <f>E38+31</f>
        <v>43770</v>
      </c>
      <c r="H38" s="137" t="s">
        <v>39</v>
      </c>
      <c r="I38" s="134">
        <f>G38+30</f>
        <v>43800</v>
      </c>
      <c r="J38" s="137" t="s">
        <v>39</v>
      </c>
      <c r="K38" s="134">
        <f>I38+31</f>
        <v>43831</v>
      </c>
      <c r="L38" s="137" t="s">
        <v>39</v>
      </c>
      <c r="M38" s="134">
        <f>K38+31</f>
        <v>43862</v>
      </c>
      <c r="N38" s="137" t="s">
        <v>39</v>
      </c>
      <c r="O38" s="134">
        <f>M38+31</f>
        <v>43893</v>
      </c>
      <c r="P38" s="137" t="s">
        <v>39</v>
      </c>
      <c r="Q38" s="134">
        <f>O38+31</f>
        <v>43924</v>
      </c>
      <c r="R38" s="137" t="s">
        <v>39</v>
      </c>
      <c r="S38" s="134">
        <f>Q38+31</f>
        <v>43955</v>
      </c>
      <c r="T38" s="137" t="s">
        <v>39</v>
      </c>
      <c r="U38" s="134">
        <f>S38+31</f>
        <v>43986</v>
      </c>
      <c r="V38" s="137" t="s">
        <v>39</v>
      </c>
      <c r="W38" s="134">
        <f>U38+31</f>
        <v>44017</v>
      </c>
      <c r="X38" s="103" t="s">
        <v>39</v>
      </c>
      <c r="Y38" s="32">
        <f>W38+31</f>
        <v>44048</v>
      </c>
      <c r="Z38" s="31" t="s">
        <v>5</v>
      </c>
    </row>
    <row r="39" spans="1:26">
      <c r="A39" s="138">
        <f t="shared" ref="A39:A67" si="0">A40-1</f>
        <v>43678</v>
      </c>
      <c r="B39" s="139" t="s">
        <v>41</v>
      </c>
      <c r="C39" s="138">
        <v>43709</v>
      </c>
      <c r="D39" s="139"/>
      <c r="E39" s="138">
        <f>C68+1</f>
        <v>43739</v>
      </c>
      <c r="F39" s="139" t="s">
        <v>41</v>
      </c>
      <c r="G39" s="138">
        <f>E69+1</f>
        <v>43770</v>
      </c>
      <c r="H39" s="154"/>
      <c r="I39" s="138">
        <f>G68+1</f>
        <v>43800</v>
      </c>
      <c r="J39" s="139" t="str">
        <f t="shared" ref="J39:J67" si="1">IF(TEXT(I39,"jjj")="sam","",IF(TEXT(I39,"jjj")="dim","",(VLOOKUP(TEXT(I39,"jjj"),$C$10:$H$14,6,FALSE))))</f>
        <v/>
      </c>
      <c r="K39" s="138">
        <f>I69+1</f>
        <v>43831</v>
      </c>
      <c r="L39" s="139" t="s">
        <v>41</v>
      </c>
      <c r="M39" s="138">
        <f>K69+1</f>
        <v>43862</v>
      </c>
      <c r="N39" s="139" t="str">
        <f>IF(TEXT(M39,"jjj")="sam","",IF(TEXT(M39,"jjj")="dim","",(VLOOKUP(TEXT(M39,"jjj"),$C$10:$H$14,6,FALSE))))</f>
        <v/>
      </c>
      <c r="O39" s="138">
        <f>M67+1</f>
        <v>43891</v>
      </c>
      <c r="P39" s="139" t="str">
        <f t="shared" ref="P39:P67" si="2">IF(TEXT(O39,"jjj")="sam","",IF(TEXT(O39,"jjj")="dim","",(VLOOKUP(TEXT(O39,"jjj"),$C$10:$H$14,6,FALSE))))</f>
        <v/>
      </c>
      <c r="Q39" s="138">
        <f>O69+1</f>
        <v>43922</v>
      </c>
      <c r="R39" s="154"/>
      <c r="S39" s="138">
        <f>Q68+1</f>
        <v>43952</v>
      </c>
      <c r="T39" s="155"/>
      <c r="U39" s="138">
        <f>S69+1</f>
        <v>43983</v>
      </c>
      <c r="V39" s="154"/>
      <c r="W39" s="138">
        <f>U68+1</f>
        <v>44013</v>
      </c>
      <c r="X39" s="154"/>
      <c r="Y39" s="104">
        <f>W69+1</f>
        <v>44044</v>
      </c>
      <c r="Z39" s="47" t="s">
        <v>41</v>
      </c>
    </row>
    <row r="40" spans="1:26">
      <c r="A40" s="138">
        <f t="shared" si="0"/>
        <v>43679</v>
      </c>
      <c r="B40" s="139" t="s">
        <v>41</v>
      </c>
      <c r="C40" s="138">
        <f>C39+1</f>
        <v>43710</v>
      </c>
      <c r="D40" s="139"/>
      <c r="E40" s="138">
        <f>E39+1</f>
        <v>43740</v>
      </c>
      <c r="F40" s="139" t="s">
        <v>41</v>
      </c>
      <c r="G40" s="138">
        <f>G39+1</f>
        <v>43771</v>
      </c>
      <c r="H40" s="139" t="str">
        <f t="shared" ref="H40:H68" si="3">IF(TEXT(G40,"jjj")="sam","",IF(TEXT(G40,"jjj")="dim","",(VLOOKUP(TEXT(G40,"jjj"),$C$10:$H$14,6,FALSE))))</f>
        <v/>
      </c>
      <c r="I40" s="138">
        <f>I39+1</f>
        <v>43801</v>
      </c>
      <c r="J40" s="154"/>
      <c r="K40" s="138">
        <f>K39+1</f>
        <v>43832</v>
      </c>
      <c r="L40" s="139" t="s">
        <v>41</v>
      </c>
      <c r="M40" s="138">
        <f>M39+1</f>
        <v>43863</v>
      </c>
      <c r="N40" s="139" t="str">
        <f>IF(TEXT(M40,"jjj")="sam","",IF(TEXT(M40,"jjj")="dim","",(VLOOKUP(TEXT(M40,"jjj"),$C$10:$H$14,6,FALSE))))</f>
        <v/>
      </c>
      <c r="O40" s="138">
        <f>O39+1</f>
        <v>43892</v>
      </c>
      <c r="P40" s="154"/>
      <c r="Q40" s="138">
        <f>Q39+1</f>
        <v>43923</v>
      </c>
      <c r="R40" s="154"/>
      <c r="S40" s="138">
        <f>S39+1</f>
        <v>43953</v>
      </c>
      <c r="T40" s="139" t="str">
        <f t="shared" ref="T40:T41" si="4">IF(TEXT(S40,"jjj")="sam","",IF(TEXT(S40,"jjj")="dim","",(VLOOKUP(TEXT(S40,"jjj"),$C$10:$H$14,6,FALSE))))</f>
        <v/>
      </c>
      <c r="U40" s="138">
        <f>U39+1</f>
        <v>43984</v>
      </c>
      <c r="V40" s="154"/>
      <c r="W40" s="138">
        <f>W39+1</f>
        <v>44014</v>
      </c>
      <c r="X40" s="154"/>
      <c r="Y40" s="104">
        <f>Y39+1</f>
        <v>44045</v>
      </c>
      <c r="Z40" s="47" t="s">
        <v>41</v>
      </c>
    </row>
    <row r="41" spans="1:26" ht="13.5" customHeight="1">
      <c r="A41" s="138">
        <f t="shared" si="0"/>
        <v>43680</v>
      </c>
      <c r="B41" s="139" t="s">
        <v>41</v>
      </c>
      <c r="C41" s="138">
        <f t="shared" ref="C41:C67" si="5">C40+1</f>
        <v>43711</v>
      </c>
      <c r="D41" s="181" t="s">
        <v>45</v>
      </c>
      <c r="E41" s="138">
        <f t="shared" ref="E41:E69" si="6">E40+1</f>
        <v>43741</v>
      </c>
      <c r="F41" s="139" t="s">
        <v>41</v>
      </c>
      <c r="G41" s="138">
        <f t="shared" ref="G41:G68" si="7">G40+1</f>
        <v>43772</v>
      </c>
      <c r="H41" s="139" t="str">
        <f t="shared" si="3"/>
        <v/>
      </c>
      <c r="I41" s="138">
        <f t="shared" ref="I41:I69" si="8">I40+1</f>
        <v>43802</v>
      </c>
      <c r="J41" s="154"/>
      <c r="K41" s="138">
        <f t="shared" ref="K41:K69" si="9">K40+1</f>
        <v>43833</v>
      </c>
      <c r="L41" s="139" t="s">
        <v>41</v>
      </c>
      <c r="M41" s="138">
        <f t="shared" ref="M41:M67" si="10">M40+1</f>
        <v>43864</v>
      </c>
      <c r="N41" s="154"/>
      <c r="O41" s="138">
        <f t="shared" ref="O41:O68" si="11">O40+1</f>
        <v>43893</v>
      </c>
      <c r="P41" s="154"/>
      <c r="Q41" s="138">
        <f t="shared" ref="Q41:Q68" si="12">Q40+1</f>
        <v>43924</v>
      </c>
      <c r="R41" s="155"/>
      <c r="S41" s="138">
        <f t="shared" ref="S41:S69" si="13">S40+1</f>
        <v>43954</v>
      </c>
      <c r="T41" s="139" t="str">
        <f t="shared" si="4"/>
        <v/>
      </c>
      <c r="U41" s="138">
        <f t="shared" ref="U41:U67" si="14">U40+1</f>
        <v>43985</v>
      </c>
      <c r="V41" s="154"/>
      <c r="W41" s="138">
        <f t="shared" ref="W41:W69" si="15">W40+1</f>
        <v>44015</v>
      </c>
      <c r="X41" s="154"/>
      <c r="Y41" s="104">
        <f t="shared" ref="Y41:Y69" si="16">Y40+1</f>
        <v>44046</v>
      </c>
      <c r="Z41" s="47" t="s">
        <v>41</v>
      </c>
    </row>
    <row r="42" spans="1:26">
      <c r="A42" s="138">
        <f t="shared" si="0"/>
        <v>43681</v>
      </c>
      <c r="B42" s="139" t="s">
        <v>41</v>
      </c>
      <c r="C42" s="138">
        <f t="shared" si="5"/>
        <v>43712</v>
      </c>
      <c r="D42" s="154"/>
      <c r="E42" s="138">
        <f t="shared" si="6"/>
        <v>43742</v>
      </c>
      <c r="F42" s="139" t="s">
        <v>41</v>
      </c>
      <c r="G42" s="138">
        <f t="shared" si="7"/>
        <v>43773</v>
      </c>
      <c r="H42" s="154"/>
      <c r="I42" s="138">
        <f t="shared" si="8"/>
        <v>43803</v>
      </c>
      <c r="J42" s="154"/>
      <c r="K42" s="138">
        <f t="shared" si="9"/>
        <v>43834</v>
      </c>
      <c r="L42" s="139" t="str">
        <f t="shared" ref="L42:L43" si="17">IF(TEXT(K42,"jjj")="sam","",IF(TEXT(K42,"jjj")="dim","",(VLOOKUP(TEXT(K42,"jjj"),$C$10:$H$14,6,FALSE))))</f>
        <v/>
      </c>
      <c r="M42" s="138">
        <f t="shared" si="10"/>
        <v>43865</v>
      </c>
      <c r="N42" s="154"/>
      <c r="O42" s="138">
        <f t="shared" si="11"/>
        <v>43894</v>
      </c>
      <c r="P42" s="154"/>
      <c r="Q42" s="138">
        <f t="shared" si="12"/>
        <v>43925</v>
      </c>
      <c r="R42" s="139" t="str">
        <f t="shared" ref="R42:R64" si="18">IF(TEXT(Q42,"jjj")="sam","",IF(TEXT(Q42,"jjj")="dim","",(VLOOKUP(TEXT(Q42,"jjj"),$C$10:$H$14,6,FALSE))))</f>
        <v/>
      </c>
      <c r="S42" s="138">
        <f t="shared" si="13"/>
        <v>43955</v>
      </c>
      <c r="T42" s="154"/>
      <c r="U42" s="138">
        <f t="shared" si="14"/>
        <v>43986</v>
      </c>
      <c r="V42" s="154"/>
      <c r="W42" s="138">
        <f t="shared" si="15"/>
        <v>44016</v>
      </c>
      <c r="X42" s="47" t="s">
        <v>41</v>
      </c>
      <c r="Y42" s="104">
        <f t="shared" si="16"/>
        <v>44047</v>
      </c>
      <c r="Z42" s="47" t="s">
        <v>41</v>
      </c>
    </row>
    <row r="43" spans="1:26">
      <c r="A43" s="138">
        <f t="shared" si="0"/>
        <v>43682</v>
      </c>
      <c r="B43" s="139" t="s">
        <v>41</v>
      </c>
      <c r="C43" s="138">
        <f t="shared" si="5"/>
        <v>43713</v>
      </c>
      <c r="D43" s="154"/>
      <c r="E43" s="138">
        <f t="shared" si="6"/>
        <v>43743</v>
      </c>
      <c r="F43" s="139" t="str">
        <f t="shared" ref="F43:F44" si="19">IF(TEXT(E43,"jjj")="sam","",IF(TEXT(E43,"jjj")="dim","",(VLOOKUP(TEXT(E43,"jjj"),$C$10:$H$14,6,FALSE))))</f>
        <v/>
      </c>
      <c r="G43" s="138">
        <f t="shared" si="7"/>
        <v>43774</v>
      </c>
      <c r="H43" s="154"/>
      <c r="I43" s="138">
        <f t="shared" si="8"/>
        <v>43804</v>
      </c>
      <c r="J43" s="154"/>
      <c r="K43" s="138">
        <f t="shared" si="9"/>
        <v>43835</v>
      </c>
      <c r="L43" s="139" t="str">
        <f t="shared" si="17"/>
        <v/>
      </c>
      <c r="M43" s="138">
        <f t="shared" si="10"/>
        <v>43866</v>
      </c>
      <c r="N43" s="154"/>
      <c r="O43" s="138">
        <f t="shared" si="11"/>
        <v>43895</v>
      </c>
      <c r="P43" s="154"/>
      <c r="Q43" s="138">
        <f t="shared" si="12"/>
        <v>43926</v>
      </c>
      <c r="R43" s="140" t="str">
        <f t="shared" si="18"/>
        <v/>
      </c>
      <c r="S43" s="138">
        <f t="shared" si="13"/>
        <v>43956</v>
      </c>
      <c r="T43" s="154"/>
      <c r="U43" s="138">
        <f t="shared" si="14"/>
        <v>43987</v>
      </c>
      <c r="V43" s="154"/>
      <c r="W43" s="138">
        <f t="shared" si="15"/>
        <v>44017</v>
      </c>
      <c r="X43" s="47" t="s">
        <v>41</v>
      </c>
      <c r="Y43" s="104">
        <f t="shared" si="16"/>
        <v>44048</v>
      </c>
      <c r="Z43" s="47" t="s">
        <v>41</v>
      </c>
    </row>
    <row r="44" spans="1:26">
      <c r="A44" s="138">
        <f t="shared" si="0"/>
        <v>43683</v>
      </c>
      <c r="B44" s="139" t="s">
        <v>41</v>
      </c>
      <c r="C44" s="138">
        <f t="shared" si="5"/>
        <v>43714</v>
      </c>
      <c r="D44" s="154"/>
      <c r="E44" s="138">
        <f t="shared" si="6"/>
        <v>43744</v>
      </c>
      <c r="F44" s="139" t="str">
        <f t="shared" si="19"/>
        <v/>
      </c>
      <c r="G44" s="138">
        <f t="shared" si="7"/>
        <v>43775</v>
      </c>
      <c r="H44" s="154"/>
      <c r="I44" s="138">
        <f t="shared" si="8"/>
        <v>43805</v>
      </c>
      <c r="J44" s="154"/>
      <c r="K44" s="138">
        <f t="shared" si="9"/>
        <v>43836</v>
      </c>
      <c r="L44" s="154"/>
      <c r="M44" s="138">
        <f t="shared" si="10"/>
        <v>43867</v>
      </c>
      <c r="N44" s="154"/>
      <c r="O44" s="138">
        <f t="shared" si="11"/>
        <v>43896</v>
      </c>
      <c r="P44" s="154"/>
      <c r="Q44" s="138">
        <f t="shared" si="12"/>
        <v>43927</v>
      </c>
      <c r="R44" s="154"/>
      <c r="S44" s="138">
        <f t="shared" si="13"/>
        <v>43957</v>
      </c>
      <c r="T44" s="154"/>
      <c r="U44" s="138">
        <f t="shared" si="14"/>
        <v>43988</v>
      </c>
      <c r="V44" s="139" t="str">
        <f t="shared" ref="V44:V66" si="20">IF(TEXT(U44,"jjj")="sam","",IF(TEXT(U44,"jjj")="dim","",(VLOOKUP(TEXT(U44,"jjj"),$C$10:$H$14,6,FALSE))))</f>
        <v/>
      </c>
      <c r="W44" s="138">
        <f t="shared" si="15"/>
        <v>44018</v>
      </c>
      <c r="X44" s="47" t="s">
        <v>41</v>
      </c>
      <c r="Y44" s="104">
        <f t="shared" si="16"/>
        <v>44049</v>
      </c>
      <c r="Z44" s="47" t="s">
        <v>41</v>
      </c>
    </row>
    <row r="45" spans="1:26">
      <c r="A45" s="138">
        <f t="shared" si="0"/>
        <v>43684</v>
      </c>
      <c r="B45" s="139" t="s">
        <v>41</v>
      </c>
      <c r="C45" s="138">
        <f t="shared" si="5"/>
        <v>43715</v>
      </c>
      <c r="D45" s="139" t="str">
        <f t="shared" ref="D45:D67" si="21">IF(TEXT(C45,"jjj")="sam","",IF(TEXT(C45,"jjj")="dim","",(VLOOKUP(TEXT(C45,"jjj"),$C$10:$H$14,6,FALSE))))</f>
        <v/>
      </c>
      <c r="E45" s="138">
        <f t="shared" si="6"/>
        <v>43745</v>
      </c>
      <c r="F45" s="154"/>
      <c r="G45" s="138">
        <f t="shared" si="7"/>
        <v>43776</v>
      </c>
      <c r="H45" s="154"/>
      <c r="I45" s="138">
        <f t="shared" si="8"/>
        <v>43806</v>
      </c>
      <c r="J45" s="139" t="str">
        <f t="shared" si="1"/>
        <v/>
      </c>
      <c r="K45" s="138">
        <f t="shared" si="9"/>
        <v>43837</v>
      </c>
      <c r="L45" s="154"/>
      <c r="M45" s="138">
        <f t="shared" si="10"/>
        <v>43868</v>
      </c>
      <c r="N45" s="154"/>
      <c r="O45" s="138">
        <f t="shared" si="11"/>
        <v>43897</v>
      </c>
      <c r="P45" s="139" t="str">
        <f t="shared" si="2"/>
        <v/>
      </c>
      <c r="Q45" s="138">
        <f t="shared" si="12"/>
        <v>43928</v>
      </c>
      <c r="R45" s="154"/>
      <c r="S45" s="138">
        <f t="shared" si="13"/>
        <v>43958</v>
      </c>
      <c r="T45" s="154"/>
      <c r="U45" s="138">
        <f t="shared" si="14"/>
        <v>43989</v>
      </c>
      <c r="V45" s="140" t="str">
        <f t="shared" si="20"/>
        <v/>
      </c>
      <c r="W45" s="138">
        <f t="shared" si="15"/>
        <v>44019</v>
      </c>
      <c r="X45" s="47" t="s">
        <v>41</v>
      </c>
      <c r="Y45" s="104">
        <f t="shared" si="16"/>
        <v>44050</v>
      </c>
      <c r="Z45" s="47" t="s">
        <v>41</v>
      </c>
    </row>
    <row r="46" spans="1:26">
      <c r="A46" s="138">
        <f t="shared" si="0"/>
        <v>43685</v>
      </c>
      <c r="B46" s="139" t="s">
        <v>41</v>
      </c>
      <c r="C46" s="138">
        <f t="shared" si="5"/>
        <v>43716</v>
      </c>
      <c r="D46" s="139" t="str">
        <f t="shared" si="21"/>
        <v/>
      </c>
      <c r="E46" s="138">
        <f t="shared" si="6"/>
        <v>43746</v>
      </c>
      <c r="F46" s="154"/>
      <c r="G46" s="138">
        <f t="shared" si="7"/>
        <v>43777</v>
      </c>
      <c r="H46" s="154"/>
      <c r="I46" s="138">
        <f t="shared" si="8"/>
        <v>43807</v>
      </c>
      <c r="J46" s="139" t="str">
        <f t="shared" si="1"/>
        <v/>
      </c>
      <c r="K46" s="138">
        <f t="shared" si="9"/>
        <v>43838</v>
      </c>
      <c r="L46" s="154"/>
      <c r="M46" s="138">
        <f t="shared" si="10"/>
        <v>43869</v>
      </c>
      <c r="N46" s="139"/>
      <c r="O46" s="138">
        <f t="shared" si="11"/>
        <v>43898</v>
      </c>
      <c r="P46" s="139" t="str">
        <f t="shared" si="2"/>
        <v/>
      </c>
      <c r="Q46" s="138">
        <f t="shared" si="12"/>
        <v>43929</v>
      </c>
      <c r="R46" s="154"/>
      <c r="S46" s="138">
        <f t="shared" si="13"/>
        <v>43959</v>
      </c>
      <c r="T46" s="154"/>
      <c r="U46" s="138">
        <f t="shared" si="14"/>
        <v>43990</v>
      </c>
      <c r="V46" s="154"/>
      <c r="W46" s="138">
        <f t="shared" si="15"/>
        <v>44020</v>
      </c>
      <c r="X46" s="47" t="s">
        <v>41</v>
      </c>
      <c r="Y46" s="104">
        <f t="shared" si="16"/>
        <v>44051</v>
      </c>
      <c r="Z46" s="47" t="s">
        <v>41</v>
      </c>
    </row>
    <row r="47" spans="1:26">
      <c r="A47" s="138">
        <f t="shared" si="0"/>
        <v>43686</v>
      </c>
      <c r="B47" s="139" t="s">
        <v>41</v>
      </c>
      <c r="C47" s="138">
        <f t="shared" si="5"/>
        <v>43717</v>
      </c>
      <c r="D47" s="154"/>
      <c r="E47" s="138">
        <f t="shared" si="6"/>
        <v>43747</v>
      </c>
      <c r="F47" s="154"/>
      <c r="G47" s="138">
        <f t="shared" si="7"/>
        <v>43778</v>
      </c>
      <c r="H47" s="139" t="str">
        <f t="shared" si="3"/>
        <v/>
      </c>
      <c r="I47" s="138">
        <f t="shared" si="8"/>
        <v>43808</v>
      </c>
      <c r="J47" s="154"/>
      <c r="K47" s="138">
        <f t="shared" si="9"/>
        <v>43839</v>
      </c>
      <c r="L47" s="154"/>
      <c r="M47" s="138">
        <f t="shared" si="10"/>
        <v>43870</v>
      </c>
      <c r="N47" s="139"/>
      <c r="O47" s="138">
        <f t="shared" si="11"/>
        <v>43899</v>
      </c>
      <c r="P47" s="139" t="s">
        <v>41</v>
      </c>
      <c r="Q47" s="138">
        <f t="shared" si="12"/>
        <v>43930</v>
      </c>
      <c r="R47" s="154"/>
      <c r="S47" s="138">
        <f t="shared" si="13"/>
        <v>43960</v>
      </c>
      <c r="T47" s="139" t="str">
        <f t="shared" ref="T47:T68" si="22">IF(TEXT(S47,"jjj")="sam","",IF(TEXT(S47,"jjj")="dim","",(VLOOKUP(TEXT(S47,"jjj"),$C$10:$H$14,6,FALSE))))</f>
        <v/>
      </c>
      <c r="U47" s="138">
        <f t="shared" si="14"/>
        <v>43991</v>
      </c>
      <c r="V47" s="154"/>
      <c r="W47" s="138">
        <f t="shared" si="15"/>
        <v>44021</v>
      </c>
      <c r="X47" s="47" t="s">
        <v>41</v>
      </c>
      <c r="Y47" s="104">
        <f t="shared" si="16"/>
        <v>44052</v>
      </c>
      <c r="Z47" s="47" t="s">
        <v>41</v>
      </c>
    </row>
    <row r="48" spans="1:26">
      <c r="A48" s="138">
        <f t="shared" si="0"/>
        <v>43687</v>
      </c>
      <c r="B48" s="139" t="s">
        <v>41</v>
      </c>
      <c r="C48" s="138">
        <f t="shared" si="5"/>
        <v>43718</v>
      </c>
      <c r="D48" s="154"/>
      <c r="E48" s="138">
        <f t="shared" si="6"/>
        <v>43748</v>
      </c>
      <c r="F48" s="154"/>
      <c r="G48" s="138">
        <f t="shared" si="7"/>
        <v>43779</v>
      </c>
      <c r="H48" s="139" t="str">
        <f t="shared" si="3"/>
        <v/>
      </c>
      <c r="I48" s="138">
        <f t="shared" si="8"/>
        <v>43809</v>
      </c>
      <c r="J48" s="154"/>
      <c r="K48" s="138">
        <f t="shared" si="9"/>
        <v>43840</v>
      </c>
      <c r="L48" s="154"/>
      <c r="M48" s="138">
        <f t="shared" si="10"/>
        <v>43871</v>
      </c>
      <c r="N48" s="154"/>
      <c r="O48" s="138">
        <f t="shared" si="11"/>
        <v>43900</v>
      </c>
      <c r="P48" s="139" t="s">
        <v>41</v>
      </c>
      <c r="Q48" s="138">
        <f t="shared" si="12"/>
        <v>43931</v>
      </c>
      <c r="R48" s="154"/>
      <c r="S48" s="138">
        <f t="shared" si="13"/>
        <v>43961</v>
      </c>
      <c r="T48" s="139" t="str">
        <f t="shared" si="22"/>
        <v/>
      </c>
      <c r="U48" s="138">
        <f t="shared" si="14"/>
        <v>43992</v>
      </c>
      <c r="V48" s="154"/>
      <c r="W48" s="138">
        <f t="shared" si="15"/>
        <v>44022</v>
      </c>
      <c r="X48" s="47" t="s">
        <v>41</v>
      </c>
      <c r="Y48" s="104">
        <f t="shared" si="16"/>
        <v>44053</v>
      </c>
      <c r="Z48" s="47" t="s">
        <v>41</v>
      </c>
    </row>
    <row r="49" spans="1:26">
      <c r="A49" s="138">
        <f t="shared" si="0"/>
        <v>43688</v>
      </c>
      <c r="B49" s="139" t="s">
        <v>41</v>
      </c>
      <c r="C49" s="138">
        <f t="shared" si="5"/>
        <v>43719</v>
      </c>
      <c r="D49" s="154"/>
      <c r="E49" s="138">
        <f t="shared" si="6"/>
        <v>43749</v>
      </c>
      <c r="F49" s="154"/>
      <c r="G49" s="138">
        <f t="shared" si="7"/>
        <v>43780</v>
      </c>
      <c r="H49" s="139" t="s">
        <v>41</v>
      </c>
      <c r="I49" s="138">
        <f t="shared" si="8"/>
        <v>43810</v>
      </c>
      <c r="J49" s="154"/>
      <c r="K49" s="138">
        <f t="shared" si="9"/>
        <v>43841</v>
      </c>
      <c r="L49" s="139" t="str">
        <f t="shared" ref="L49:L57" si="23">IF(TEXT(K49,"jjj")="sam","",IF(TEXT(K49,"jjj")="dim","",(VLOOKUP(TEXT(K49,"jjj"),$C$10:$H$14,6,FALSE))))</f>
        <v/>
      </c>
      <c r="M49" s="138">
        <f t="shared" si="10"/>
        <v>43872</v>
      </c>
      <c r="N49" s="154"/>
      <c r="O49" s="138">
        <f t="shared" si="11"/>
        <v>43901</v>
      </c>
      <c r="P49" s="139" t="s">
        <v>41</v>
      </c>
      <c r="Q49" s="138">
        <f t="shared" si="12"/>
        <v>43932</v>
      </c>
      <c r="R49" s="139" t="str">
        <f t="shared" si="18"/>
        <v/>
      </c>
      <c r="S49" s="138">
        <f t="shared" si="13"/>
        <v>43962</v>
      </c>
      <c r="T49" s="139" t="s">
        <v>41</v>
      </c>
      <c r="U49" s="138">
        <f t="shared" si="14"/>
        <v>43993</v>
      </c>
      <c r="V49" s="154"/>
      <c r="W49" s="138">
        <f t="shared" si="15"/>
        <v>44023</v>
      </c>
      <c r="X49" s="47" t="s">
        <v>41</v>
      </c>
      <c r="Y49" s="104">
        <f t="shared" si="16"/>
        <v>44054</v>
      </c>
      <c r="Z49" s="47" t="s">
        <v>41</v>
      </c>
    </row>
    <row r="50" spans="1:26">
      <c r="A50" s="138">
        <f t="shared" si="0"/>
        <v>43689</v>
      </c>
      <c r="B50" s="139" t="s">
        <v>41</v>
      </c>
      <c r="C50" s="138">
        <f t="shared" si="5"/>
        <v>43720</v>
      </c>
      <c r="D50" s="154"/>
      <c r="E50" s="138">
        <f t="shared" si="6"/>
        <v>43750</v>
      </c>
      <c r="F50" s="139" t="str">
        <f t="shared" ref="F50:F65" si="24">IF(TEXT(E50,"jjj")="sam","",IF(TEXT(E50,"jjj")="dim","",(VLOOKUP(TEXT(E50,"jjj"),$C$10:$H$14,6,FALSE))))</f>
        <v/>
      </c>
      <c r="G50" s="138">
        <f t="shared" si="7"/>
        <v>43781</v>
      </c>
      <c r="H50" s="139" t="s">
        <v>41</v>
      </c>
      <c r="I50" s="138">
        <f t="shared" si="8"/>
        <v>43811</v>
      </c>
      <c r="J50" s="154"/>
      <c r="K50" s="138">
        <f t="shared" si="9"/>
        <v>43842</v>
      </c>
      <c r="L50" s="139" t="str">
        <f t="shared" si="23"/>
        <v/>
      </c>
      <c r="M50" s="138">
        <f t="shared" si="10"/>
        <v>43873</v>
      </c>
      <c r="N50" s="154"/>
      <c r="O50" s="138">
        <f t="shared" si="11"/>
        <v>43902</v>
      </c>
      <c r="P50" s="139" t="s">
        <v>41</v>
      </c>
      <c r="Q50" s="138">
        <f t="shared" si="12"/>
        <v>43933</v>
      </c>
      <c r="R50" s="139" t="str">
        <f t="shared" si="18"/>
        <v/>
      </c>
      <c r="S50" s="138">
        <f t="shared" si="13"/>
        <v>43963</v>
      </c>
      <c r="T50" s="139" t="s">
        <v>41</v>
      </c>
      <c r="U50" s="138">
        <f t="shared" si="14"/>
        <v>43994</v>
      </c>
      <c r="V50" s="154"/>
      <c r="W50" s="138">
        <f t="shared" si="15"/>
        <v>44024</v>
      </c>
      <c r="X50" s="47" t="s">
        <v>41</v>
      </c>
      <c r="Y50" s="104">
        <f t="shared" si="16"/>
        <v>44055</v>
      </c>
      <c r="Z50" s="47" t="s">
        <v>41</v>
      </c>
    </row>
    <row r="51" spans="1:26" ht="12.75" customHeight="1">
      <c r="A51" s="138">
        <f t="shared" si="0"/>
        <v>43690</v>
      </c>
      <c r="B51" s="139" t="s">
        <v>41</v>
      </c>
      <c r="C51" s="138">
        <f t="shared" si="5"/>
        <v>43721</v>
      </c>
      <c r="D51" s="155"/>
      <c r="E51" s="138">
        <f t="shared" si="6"/>
        <v>43751</v>
      </c>
      <c r="F51" s="139" t="str">
        <f t="shared" si="24"/>
        <v/>
      </c>
      <c r="G51" s="138">
        <f t="shared" si="7"/>
        <v>43782</v>
      </c>
      <c r="H51" s="139" t="s">
        <v>41</v>
      </c>
      <c r="I51" s="138">
        <f t="shared" si="8"/>
        <v>43812</v>
      </c>
      <c r="J51" s="154"/>
      <c r="K51" s="138">
        <f t="shared" si="9"/>
        <v>43843</v>
      </c>
      <c r="L51" s="154"/>
      <c r="M51" s="138">
        <f t="shared" si="10"/>
        <v>43874</v>
      </c>
      <c r="N51" s="154"/>
      <c r="O51" s="138">
        <f t="shared" si="11"/>
        <v>43903</v>
      </c>
      <c r="P51" s="139" t="s">
        <v>41</v>
      </c>
      <c r="Q51" s="138">
        <f t="shared" si="12"/>
        <v>43934</v>
      </c>
      <c r="R51" s="154"/>
      <c r="S51" s="138">
        <f t="shared" si="13"/>
        <v>43964</v>
      </c>
      <c r="T51" s="139" t="s">
        <v>41</v>
      </c>
      <c r="U51" s="138">
        <f t="shared" si="14"/>
        <v>43995</v>
      </c>
      <c r="V51" s="139" t="str">
        <f t="shared" si="20"/>
        <v/>
      </c>
      <c r="W51" s="138">
        <f t="shared" si="15"/>
        <v>44025</v>
      </c>
      <c r="X51" s="47" t="s">
        <v>41</v>
      </c>
      <c r="Y51" s="104">
        <f t="shared" si="16"/>
        <v>44056</v>
      </c>
      <c r="Z51" s="47" t="s">
        <v>41</v>
      </c>
    </row>
    <row r="52" spans="1:26" ht="12.75" customHeight="1">
      <c r="A52" s="138">
        <f t="shared" si="0"/>
        <v>43691</v>
      </c>
      <c r="B52" s="139" t="s">
        <v>41</v>
      </c>
      <c r="C52" s="138">
        <f t="shared" si="5"/>
        <v>43722</v>
      </c>
      <c r="D52" s="139" t="str">
        <f t="shared" si="21"/>
        <v/>
      </c>
      <c r="E52" s="138">
        <f t="shared" si="6"/>
        <v>43752</v>
      </c>
      <c r="F52" s="154"/>
      <c r="G52" s="138">
        <f t="shared" si="7"/>
        <v>43783</v>
      </c>
      <c r="H52" s="139" t="s">
        <v>41</v>
      </c>
      <c r="I52" s="138">
        <f t="shared" si="8"/>
        <v>43813</v>
      </c>
      <c r="J52" s="139" t="str">
        <f t="shared" si="1"/>
        <v/>
      </c>
      <c r="K52" s="138">
        <f t="shared" si="9"/>
        <v>43844</v>
      </c>
      <c r="L52" s="154"/>
      <c r="M52" s="138">
        <f t="shared" si="10"/>
        <v>43875</v>
      </c>
      <c r="N52" s="154"/>
      <c r="O52" s="138">
        <f t="shared" si="11"/>
        <v>43904</v>
      </c>
      <c r="P52" s="139" t="str">
        <f t="shared" si="2"/>
        <v/>
      </c>
      <c r="Q52" s="138">
        <f t="shared" si="12"/>
        <v>43935</v>
      </c>
      <c r="R52" s="154"/>
      <c r="S52" s="138">
        <f t="shared" si="13"/>
        <v>43965</v>
      </c>
      <c r="T52" s="139" t="s">
        <v>41</v>
      </c>
      <c r="U52" s="138">
        <f t="shared" si="14"/>
        <v>43996</v>
      </c>
      <c r="V52" s="139" t="str">
        <f t="shared" si="20"/>
        <v/>
      </c>
      <c r="W52" s="138">
        <f t="shared" si="15"/>
        <v>44026</v>
      </c>
      <c r="X52" s="47" t="s">
        <v>41</v>
      </c>
      <c r="Y52" s="104">
        <f t="shared" si="16"/>
        <v>44057</v>
      </c>
      <c r="Z52" s="47" t="s">
        <v>41</v>
      </c>
    </row>
    <row r="53" spans="1:26" ht="12.75" customHeight="1">
      <c r="A53" s="138">
        <f t="shared" si="0"/>
        <v>43692</v>
      </c>
      <c r="B53" s="139" t="s">
        <v>41</v>
      </c>
      <c r="C53" s="138">
        <f t="shared" si="5"/>
        <v>43723</v>
      </c>
      <c r="D53" s="139" t="str">
        <f t="shared" si="21"/>
        <v/>
      </c>
      <c r="E53" s="138">
        <f t="shared" si="6"/>
        <v>43753</v>
      </c>
      <c r="F53" s="154"/>
      <c r="G53" s="138">
        <f t="shared" si="7"/>
        <v>43784</v>
      </c>
      <c r="H53" s="139" t="s">
        <v>41</v>
      </c>
      <c r="I53" s="138">
        <f t="shared" si="8"/>
        <v>43814</v>
      </c>
      <c r="J53" s="139" t="str">
        <f t="shared" si="1"/>
        <v/>
      </c>
      <c r="K53" s="138">
        <f t="shared" si="9"/>
        <v>43845</v>
      </c>
      <c r="L53" s="154"/>
      <c r="M53" s="138">
        <f t="shared" si="10"/>
        <v>43876</v>
      </c>
      <c r="N53" s="139"/>
      <c r="O53" s="138">
        <f t="shared" si="11"/>
        <v>43905</v>
      </c>
      <c r="P53" s="139" t="str">
        <f t="shared" si="2"/>
        <v/>
      </c>
      <c r="Q53" s="138">
        <f t="shared" si="12"/>
        <v>43936</v>
      </c>
      <c r="R53" s="154"/>
      <c r="S53" s="138">
        <f t="shared" si="13"/>
        <v>43966</v>
      </c>
      <c r="T53" s="139" t="s">
        <v>41</v>
      </c>
      <c r="U53" s="138">
        <f t="shared" si="14"/>
        <v>43997</v>
      </c>
      <c r="V53" s="154"/>
      <c r="W53" s="138">
        <f t="shared" si="15"/>
        <v>44027</v>
      </c>
      <c r="X53" s="47" t="s">
        <v>41</v>
      </c>
      <c r="Y53" s="104">
        <f t="shared" si="16"/>
        <v>44058</v>
      </c>
      <c r="Z53" s="47" t="s">
        <v>41</v>
      </c>
    </row>
    <row r="54" spans="1:26" ht="12.75" customHeight="1">
      <c r="A54" s="138">
        <f t="shared" si="0"/>
        <v>43693</v>
      </c>
      <c r="B54" s="139" t="s">
        <v>41</v>
      </c>
      <c r="C54" s="138">
        <f t="shared" si="5"/>
        <v>43724</v>
      </c>
      <c r="D54" s="154"/>
      <c r="E54" s="138">
        <f t="shared" si="6"/>
        <v>43754</v>
      </c>
      <c r="F54" s="154"/>
      <c r="G54" s="138">
        <f t="shared" si="7"/>
        <v>43785</v>
      </c>
      <c r="H54" s="139" t="str">
        <f t="shared" si="3"/>
        <v/>
      </c>
      <c r="I54" s="138">
        <f t="shared" si="8"/>
        <v>43815</v>
      </c>
      <c r="J54" s="154"/>
      <c r="K54" s="138">
        <f t="shared" si="9"/>
        <v>43846</v>
      </c>
      <c r="L54" s="154"/>
      <c r="M54" s="138">
        <f t="shared" si="10"/>
        <v>43877</v>
      </c>
      <c r="N54" s="139"/>
      <c r="O54" s="138">
        <f t="shared" si="11"/>
        <v>43906</v>
      </c>
      <c r="P54" s="139" t="s">
        <v>41</v>
      </c>
      <c r="Q54" s="138">
        <f t="shared" si="12"/>
        <v>43937</v>
      </c>
      <c r="R54" s="154"/>
      <c r="S54" s="138">
        <f t="shared" si="13"/>
        <v>43967</v>
      </c>
      <c r="T54" s="139" t="str">
        <f t="shared" si="22"/>
        <v/>
      </c>
      <c r="U54" s="138">
        <f t="shared" si="14"/>
        <v>43998</v>
      </c>
      <c r="V54" s="154"/>
      <c r="W54" s="138">
        <f t="shared" si="15"/>
        <v>44028</v>
      </c>
      <c r="X54" s="47" t="s">
        <v>41</v>
      </c>
      <c r="Y54" s="104">
        <f t="shared" si="16"/>
        <v>44059</v>
      </c>
      <c r="Z54" s="47" t="s">
        <v>41</v>
      </c>
    </row>
    <row r="55" spans="1:26" ht="12.75" customHeight="1">
      <c r="A55" s="138">
        <f t="shared" si="0"/>
        <v>43694</v>
      </c>
      <c r="B55" s="139" t="s">
        <v>41</v>
      </c>
      <c r="C55" s="138">
        <f t="shared" si="5"/>
        <v>43725</v>
      </c>
      <c r="D55" s="154"/>
      <c r="E55" s="138">
        <f t="shared" si="6"/>
        <v>43755</v>
      </c>
      <c r="F55" s="154"/>
      <c r="G55" s="138">
        <f t="shared" si="7"/>
        <v>43786</v>
      </c>
      <c r="H55" s="139" t="str">
        <f t="shared" si="3"/>
        <v/>
      </c>
      <c r="I55" s="138">
        <f t="shared" si="8"/>
        <v>43816</v>
      </c>
      <c r="J55" s="154"/>
      <c r="K55" s="138">
        <f t="shared" si="9"/>
        <v>43847</v>
      </c>
      <c r="L55" s="154"/>
      <c r="M55" s="138">
        <f t="shared" si="10"/>
        <v>43878</v>
      </c>
      <c r="N55" s="154"/>
      <c r="O55" s="138">
        <f t="shared" si="11"/>
        <v>43907</v>
      </c>
      <c r="P55" s="139" t="s">
        <v>41</v>
      </c>
      <c r="Q55" s="138">
        <f t="shared" si="12"/>
        <v>43938</v>
      </c>
      <c r="R55" s="154"/>
      <c r="S55" s="138">
        <f t="shared" si="13"/>
        <v>43968</v>
      </c>
      <c r="T55" s="139" t="str">
        <f t="shared" si="22"/>
        <v/>
      </c>
      <c r="U55" s="138">
        <f t="shared" si="14"/>
        <v>43999</v>
      </c>
      <c r="V55" s="154"/>
      <c r="W55" s="138">
        <f t="shared" si="15"/>
        <v>44029</v>
      </c>
      <c r="X55" s="47" t="s">
        <v>41</v>
      </c>
      <c r="Y55" s="104">
        <f t="shared" si="16"/>
        <v>44060</v>
      </c>
      <c r="Z55" s="47" t="s">
        <v>41</v>
      </c>
    </row>
    <row r="56" spans="1:26" ht="12.75" customHeight="1">
      <c r="A56" s="138">
        <f t="shared" si="0"/>
        <v>43695</v>
      </c>
      <c r="B56" s="139" t="s">
        <v>41</v>
      </c>
      <c r="C56" s="138">
        <f t="shared" si="5"/>
        <v>43726</v>
      </c>
      <c r="D56" s="154"/>
      <c r="E56" s="138">
        <f t="shared" si="6"/>
        <v>43756</v>
      </c>
      <c r="F56" s="154"/>
      <c r="G56" s="138">
        <f t="shared" si="7"/>
        <v>43787</v>
      </c>
      <c r="H56" s="154"/>
      <c r="I56" s="138">
        <f t="shared" si="8"/>
        <v>43817</v>
      </c>
      <c r="J56" s="154"/>
      <c r="K56" s="138">
        <f t="shared" si="9"/>
        <v>43848</v>
      </c>
      <c r="L56" s="139" t="str">
        <f t="shared" si="23"/>
        <v/>
      </c>
      <c r="M56" s="138">
        <f t="shared" si="10"/>
        <v>43879</v>
      </c>
      <c r="N56" s="154"/>
      <c r="O56" s="138">
        <f t="shared" si="11"/>
        <v>43908</v>
      </c>
      <c r="P56" s="139" t="s">
        <v>41</v>
      </c>
      <c r="Q56" s="138">
        <f t="shared" si="12"/>
        <v>43939</v>
      </c>
      <c r="R56" s="139" t="str">
        <f t="shared" si="18"/>
        <v/>
      </c>
      <c r="S56" s="138">
        <f t="shared" si="13"/>
        <v>43969</v>
      </c>
      <c r="T56" s="139" t="s">
        <v>41</v>
      </c>
      <c r="U56" s="138">
        <f t="shared" si="14"/>
        <v>44000</v>
      </c>
      <c r="V56" s="154"/>
      <c r="W56" s="138">
        <f t="shared" si="15"/>
        <v>44030</v>
      </c>
      <c r="X56" s="47" t="s">
        <v>41</v>
      </c>
      <c r="Y56" s="104">
        <f t="shared" si="16"/>
        <v>44061</v>
      </c>
      <c r="Z56" s="47" t="s">
        <v>41</v>
      </c>
    </row>
    <row r="57" spans="1:26" ht="12.75" customHeight="1">
      <c r="A57" s="138">
        <f t="shared" si="0"/>
        <v>43696</v>
      </c>
      <c r="B57" s="139" t="s">
        <v>41</v>
      </c>
      <c r="C57" s="138">
        <f t="shared" si="5"/>
        <v>43727</v>
      </c>
      <c r="D57" s="154"/>
      <c r="E57" s="138">
        <f t="shared" si="6"/>
        <v>43757</v>
      </c>
      <c r="F57" s="139" t="str">
        <f t="shared" si="24"/>
        <v/>
      </c>
      <c r="G57" s="138">
        <f t="shared" si="7"/>
        <v>43788</v>
      </c>
      <c r="H57" s="154"/>
      <c r="I57" s="138">
        <f t="shared" si="8"/>
        <v>43818</v>
      </c>
      <c r="J57" s="154"/>
      <c r="K57" s="138">
        <f t="shared" si="9"/>
        <v>43849</v>
      </c>
      <c r="L57" s="139" t="str">
        <f t="shared" si="23"/>
        <v/>
      </c>
      <c r="M57" s="138">
        <f t="shared" si="10"/>
        <v>43880</v>
      </c>
      <c r="N57" s="154"/>
      <c r="O57" s="138">
        <f t="shared" si="11"/>
        <v>43909</v>
      </c>
      <c r="P57" s="139" t="s">
        <v>41</v>
      </c>
      <c r="Q57" s="138">
        <f t="shared" si="12"/>
        <v>43940</v>
      </c>
      <c r="R57" s="139" t="str">
        <f t="shared" si="18"/>
        <v/>
      </c>
      <c r="S57" s="138">
        <f t="shared" si="13"/>
        <v>43970</v>
      </c>
      <c r="T57" s="139" t="s">
        <v>41</v>
      </c>
      <c r="U57" s="138">
        <f t="shared" si="14"/>
        <v>44001</v>
      </c>
      <c r="V57" s="154"/>
      <c r="W57" s="138">
        <f t="shared" si="15"/>
        <v>44031</v>
      </c>
      <c r="X57" s="47" t="s">
        <v>41</v>
      </c>
      <c r="Y57" s="104">
        <f t="shared" si="16"/>
        <v>44062</v>
      </c>
      <c r="Z57" s="47" t="s">
        <v>41</v>
      </c>
    </row>
    <row r="58" spans="1:26" ht="12.75" customHeight="1">
      <c r="A58" s="138">
        <f t="shared" si="0"/>
        <v>43697</v>
      </c>
      <c r="B58" s="139" t="s">
        <v>41</v>
      </c>
      <c r="C58" s="138">
        <f t="shared" si="5"/>
        <v>43728</v>
      </c>
      <c r="D58" s="154"/>
      <c r="E58" s="138">
        <f t="shared" si="6"/>
        <v>43758</v>
      </c>
      <c r="F58" s="139" t="str">
        <f t="shared" si="24"/>
        <v/>
      </c>
      <c r="G58" s="138">
        <f t="shared" si="7"/>
        <v>43789</v>
      </c>
      <c r="H58" s="154"/>
      <c r="I58" s="138">
        <f t="shared" si="8"/>
        <v>43819</v>
      </c>
      <c r="J58" s="154"/>
      <c r="K58" s="138">
        <f t="shared" si="9"/>
        <v>43850</v>
      </c>
      <c r="L58" s="154"/>
      <c r="M58" s="138">
        <f t="shared" si="10"/>
        <v>43881</v>
      </c>
      <c r="N58" s="154"/>
      <c r="O58" s="138">
        <f t="shared" si="11"/>
        <v>43910</v>
      </c>
      <c r="P58" s="139" t="s">
        <v>41</v>
      </c>
      <c r="Q58" s="138">
        <f t="shared" si="12"/>
        <v>43941</v>
      </c>
      <c r="R58" s="154"/>
      <c r="S58" s="138">
        <f t="shared" si="13"/>
        <v>43971</v>
      </c>
      <c r="T58" s="139" t="s">
        <v>41</v>
      </c>
      <c r="U58" s="138">
        <f t="shared" si="14"/>
        <v>44002</v>
      </c>
      <c r="V58" s="139" t="str">
        <f t="shared" si="20"/>
        <v/>
      </c>
      <c r="W58" s="138">
        <f t="shared" si="15"/>
        <v>44032</v>
      </c>
      <c r="X58" s="47" t="s">
        <v>41</v>
      </c>
      <c r="Y58" s="104">
        <f t="shared" si="16"/>
        <v>44063</v>
      </c>
      <c r="Z58" s="47" t="s">
        <v>41</v>
      </c>
    </row>
    <row r="59" spans="1:26" ht="12.75" customHeight="1">
      <c r="A59" s="138">
        <f t="shared" si="0"/>
        <v>43698</v>
      </c>
      <c r="B59" s="139" t="s">
        <v>41</v>
      </c>
      <c r="C59" s="138">
        <f t="shared" si="5"/>
        <v>43729</v>
      </c>
      <c r="D59" s="139"/>
      <c r="E59" s="138">
        <f t="shared" si="6"/>
        <v>43759</v>
      </c>
      <c r="F59" s="154"/>
      <c r="G59" s="138">
        <f t="shared" si="7"/>
        <v>43790</v>
      </c>
      <c r="H59" s="154"/>
      <c r="I59" s="138">
        <f t="shared" si="8"/>
        <v>43820</v>
      </c>
      <c r="J59" s="139" t="str">
        <f t="shared" si="1"/>
        <v/>
      </c>
      <c r="K59" s="138">
        <f t="shared" si="9"/>
        <v>43851</v>
      </c>
      <c r="L59" s="154"/>
      <c r="M59" s="138">
        <f t="shared" si="10"/>
        <v>43882</v>
      </c>
      <c r="N59" s="154"/>
      <c r="O59" s="138">
        <f t="shared" si="11"/>
        <v>43911</v>
      </c>
      <c r="P59" s="139" t="str">
        <f t="shared" si="2"/>
        <v/>
      </c>
      <c r="Q59" s="138">
        <f t="shared" si="12"/>
        <v>43942</v>
      </c>
      <c r="R59" s="154"/>
      <c r="S59" s="138">
        <f t="shared" si="13"/>
        <v>43972</v>
      </c>
      <c r="T59" s="139" t="s">
        <v>41</v>
      </c>
      <c r="U59" s="138">
        <f t="shared" si="14"/>
        <v>44003</v>
      </c>
      <c r="V59" s="139" t="str">
        <f t="shared" si="20"/>
        <v/>
      </c>
      <c r="W59" s="138">
        <f t="shared" si="15"/>
        <v>44033</v>
      </c>
      <c r="X59" s="47" t="s">
        <v>41</v>
      </c>
      <c r="Y59" s="104">
        <f t="shared" si="16"/>
        <v>44064</v>
      </c>
      <c r="Z59" s="47" t="s">
        <v>41</v>
      </c>
    </row>
    <row r="60" spans="1:26" ht="12.75" customHeight="1">
      <c r="A60" s="138">
        <f t="shared" si="0"/>
        <v>43699</v>
      </c>
      <c r="B60" s="139" t="s">
        <v>41</v>
      </c>
      <c r="C60" s="138">
        <f>C59+1</f>
        <v>43730</v>
      </c>
      <c r="D60" s="139"/>
      <c r="E60" s="138">
        <f t="shared" si="6"/>
        <v>43760</v>
      </c>
      <c r="F60" s="154"/>
      <c r="G60" s="138">
        <f t="shared" si="7"/>
        <v>43791</v>
      </c>
      <c r="H60" s="154"/>
      <c r="I60" s="138">
        <f t="shared" si="8"/>
        <v>43821</v>
      </c>
      <c r="J60" s="139" t="str">
        <f t="shared" si="1"/>
        <v/>
      </c>
      <c r="K60" s="138">
        <f t="shared" si="9"/>
        <v>43852</v>
      </c>
      <c r="L60" s="154"/>
      <c r="M60" s="138">
        <f t="shared" si="10"/>
        <v>43883</v>
      </c>
      <c r="N60" s="139"/>
      <c r="O60" s="138">
        <f t="shared" si="11"/>
        <v>43912</v>
      </c>
      <c r="P60" s="139" t="str">
        <f t="shared" si="2"/>
        <v/>
      </c>
      <c r="Q60" s="138">
        <f t="shared" si="12"/>
        <v>43943</v>
      </c>
      <c r="R60" s="154"/>
      <c r="S60" s="138">
        <f t="shared" si="13"/>
        <v>43973</v>
      </c>
      <c r="T60" s="139" t="s">
        <v>41</v>
      </c>
      <c r="U60" s="138">
        <f t="shared" si="14"/>
        <v>44004</v>
      </c>
      <c r="V60" s="154"/>
      <c r="W60" s="138">
        <f t="shared" si="15"/>
        <v>44034</v>
      </c>
      <c r="X60" s="47" t="s">
        <v>41</v>
      </c>
      <c r="Y60" s="104">
        <f t="shared" si="16"/>
        <v>44065</v>
      </c>
      <c r="Z60" s="47" t="s">
        <v>41</v>
      </c>
    </row>
    <row r="61" spans="1:26" ht="12.75" customHeight="1">
      <c r="A61" s="138">
        <f t="shared" si="0"/>
        <v>43700</v>
      </c>
      <c r="B61" s="139" t="s">
        <v>41</v>
      </c>
      <c r="C61" s="138">
        <f t="shared" si="5"/>
        <v>43731</v>
      </c>
      <c r="D61" s="154"/>
      <c r="E61" s="138">
        <f t="shared" si="6"/>
        <v>43761</v>
      </c>
      <c r="F61" s="154"/>
      <c r="G61" s="138">
        <f t="shared" si="7"/>
        <v>43792</v>
      </c>
      <c r="H61" s="139" t="str">
        <f t="shared" si="3"/>
        <v/>
      </c>
      <c r="I61" s="138">
        <f t="shared" si="8"/>
        <v>43822</v>
      </c>
      <c r="J61" s="139" t="s">
        <v>41</v>
      </c>
      <c r="K61" s="138">
        <f t="shared" si="9"/>
        <v>43853</v>
      </c>
      <c r="L61" s="154"/>
      <c r="M61" s="138">
        <f t="shared" si="10"/>
        <v>43884</v>
      </c>
      <c r="N61" s="139"/>
      <c r="O61" s="138">
        <f t="shared" si="11"/>
        <v>43913</v>
      </c>
      <c r="P61" s="154"/>
      <c r="Q61" s="138">
        <f t="shared" si="12"/>
        <v>43944</v>
      </c>
      <c r="R61" s="154"/>
      <c r="S61" s="138">
        <f t="shared" si="13"/>
        <v>43974</v>
      </c>
      <c r="T61" s="139" t="str">
        <f t="shared" si="22"/>
        <v/>
      </c>
      <c r="U61" s="138">
        <f t="shared" si="14"/>
        <v>44005</v>
      </c>
      <c r="V61" s="154"/>
      <c r="W61" s="138">
        <f t="shared" si="15"/>
        <v>44035</v>
      </c>
      <c r="X61" s="47" t="s">
        <v>41</v>
      </c>
      <c r="Y61" s="104">
        <f t="shared" si="16"/>
        <v>44066</v>
      </c>
      <c r="Z61" s="47" t="s">
        <v>41</v>
      </c>
    </row>
    <row r="62" spans="1:26" ht="12.75" customHeight="1">
      <c r="A62" s="138">
        <f t="shared" si="0"/>
        <v>43701</v>
      </c>
      <c r="B62" s="139" t="s">
        <v>41</v>
      </c>
      <c r="C62" s="138">
        <f t="shared" si="5"/>
        <v>43732</v>
      </c>
      <c r="D62" s="154"/>
      <c r="E62" s="138">
        <f t="shared" si="6"/>
        <v>43762</v>
      </c>
      <c r="F62" s="154"/>
      <c r="G62" s="138">
        <f t="shared" si="7"/>
        <v>43793</v>
      </c>
      <c r="H62" s="139" t="str">
        <f t="shared" si="3"/>
        <v/>
      </c>
      <c r="I62" s="138">
        <f t="shared" si="8"/>
        <v>43823</v>
      </c>
      <c r="J62" s="139" t="s">
        <v>41</v>
      </c>
      <c r="K62" s="138">
        <f t="shared" si="9"/>
        <v>43854</v>
      </c>
      <c r="L62" s="139" t="s">
        <v>41</v>
      </c>
      <c r="M62" s="138">
        <f t="shared" si="10"/>
        <v>43885</v>
      </c>
      <c r="N62" s="154"/>
      <c r="O62" s="138">
        <f t="shared" si="11"/>
        <v>43914</v>
      </c>
      <c r="P62" s="154"/>
      <c r="Q62" s="138">
        <f t="shared" si="12"/>
        <v>43945</v>
      </c>
      <c r="R62" s="154"/>
      <c r="S62" s="138">
        <f t="shared" si="13"/>
        <v>43975</v>
      </c>
      <c r="T62" s="139" t="str">
        <f t="shared" si="22"/>
        <v/>
      </c>
      <c r="U62" s="138">
        <f t="shared" si="14"/>
        <v>44006</v>
      </c>
      <c r="V62" s="154"/>
      <c r="W62" s="138">
        <f t="shared" si="15"/>
        <v>44036</v>
      </c>
      <c r="X62" s="47" t="s">
        <v>41</v>
      </c>
      <c r="Y62" s="104">
        <f t="shared" si="16"/>
        <v>44067</v>
      </c>
      <c r="Z62" s="47" t="s">
        <v>41</v>
      </c>
    </row>
    <row r="63" spans="1:26" ht="12.75" customHeight="1">
      <c r="A63" s="138">
        <f t="shared" si="0"/>
        <v>43702</v>
      </c>
      <c r="B63" s="139" t="s">
        <v>41</v>
      </c>
      <c r="C63" s="138">
        <f t="shared" si="5"/>
        <v>43733</v>
      </c>
      <c r="D63" s="154"/>
      <c r="E63" s="138">
        <f t="shared" si="6"/>
        <v>43763</v>
      </c>
      <c r="F63" s="154"/>
      <c r="G63" s="138">
        <f t="shared" si="7"/>
        <v>43794</v>
      </c>
      <c r="H63" s="154"/>
      <c r="I63" s="138">
        <f t="shared" si="8"/>
        <v>43824</v>
      </c>
      <c r="J63" s="139" t="s">
        <v>41</v>
      </c>
      <c r="K63" s="138">
        <f t="shared" si="9"/>
        <v>43855</v>
      </c>
      <c r="L63" s="159"/>
      <c r="M63" s="138">
        <f t="shared" si="10"/>
        <v>43886</v>
      </c>
      <c r="N63" s="154"/>
      <c r="O63" s="138">
        <f t="shared" si="11"/>
        <v>43915</v>
      </c>
      <c r="P63" s="154"/>
      <c r="Q63" s="138">
        <f t="shared" si="12"/>
        <v>43946</v>
      </c>
      <c r="R63" s="139" t="str">
        <f t="shared" si="18"/>
        <v/>
      </c>
      <c r="S63" s="138">
        <f t="shared" si="13"/>
        <v>43976</v>
      </c>
      <c r="T63" s="154"/>
      <c r="U63" s="138">
        <f t="shared" si="14"/>
        <v>44007</v>
      </c>
      <c r="V63" s="155"/>
      <c r="W63" s="138">
        <f t="shared" si="15"/>
        <v>44037</v>
      </c>
      <c r="X63" s="47" t="s">
        <v>41</v>
      </c>
      <c r="Y63" s="104">
        <f t="shared" si="16"/>
        <v>44068</v>
      </c>
      <c r="Z63" s="47" t="s">
        <v>41</v>
      </c>
    </row>
    <row r="64" spans="1:26" ht="12.75" customHeight="1">
      <c r="A64" s="138">
        <f t="shared" si="0"/>
        <v>43703</v>
      </c>
      <c r="B64" s="139" t="s">
        <v>41</v>
      </c>
      <c r="C64" s="138">
        <f t="shared" si="5"/>
        <v>43734</v>
      </c>
      <c r="D64" s="154"/>
      <c r="E64" s="138">
        <f t="shared" si="6"/>
        <v>43764</v>
      </c>
      <c r="F64" s="139" t="str">
        <f t="shared" si="24"/>
        <v/>
      </c>
      <c r="G64" s="138">
        <f t="shared" si="7"/>
        <v>43795</v>
      </c>
      <c r="H64" s="154"/>
      <c r="I64" s="138">
        <f t="shared" si="8"/>
        <v>43825</v>
      </c>
      <c r="J64" s="139" t="s">
        <v>41</v>
      </c>
      <c r="K64" s="138">
        <f t="shared" si="9"/>
        <v>43856</v>
      </c>
      <c r="L64" s="159"/>
      <c r="M64" s="138">
        <f t="shared" si="10"/>
        <v>43887</v>
      </c>
      <c r="N64" s="154"/>
      <c r="O64" s="138">
        <f t="shared" si="11"/>
        <v>43916</v>
      </c>
      <c r="P64" s="154"/>
      <c r="Q64" s="138">
        <f t="shared" si="12"/>
        <v>43947</v>
      </c>
      <c r="R64" s="139" t="str">
        <f t="shared" si="18"/>
        <v/>
      </c>
      <c r="S64" s="138">
        <f t="shared" si="13"/>
        <v>43977</v>
      </c>
      <c r="T64" s="154"/>
      <c r="U64" s="138">
        <f t="shared" si="14"/>
        <v>44008</v>
      </c>
      <c r="V64" s="154"/>
      <c r="W64" s="138">
        <f t="shared" si="15"/>
        <v>44038</v>
      </c>
      <c r="X64" s="47" t="s">
        <v>41</v>
      </c>
      <c r="Y64" s="104">
        <f t="shared" si="16"/>
        <v>44069</v>
      </c>
      <c r="Z64" s="47" t="s">
        <v>41</v>
      </c>
    </row>
    <row r="65" spans="1:26" ht="12.75" customHeight="1">
      <c r="A65" s="138">
        <f t="shared" si="0"/>
        <v>43704</v>
      </c>
      <c r="B65" s="139" t="s">
        <v>41</v>
      </c>
      <c r="C65" s="138">
        <f t="shared" si="5"/>
        <v>43735</v>
      </c>
      <c r="D65" s="154"/>
      <c r="E65" s="138">
        <f t="shared" si="6"/>
        <v>43765</v>
      </c>
      <c r="F65" s="139" t="str">
        <f t="shared" si="24"/>
        <v/>
      </c>
      <c r="G65" s="138">
        <f t="shared" si="7"/>
        <v>43796</v>
      </c>
      <c r="H65" s="154"/>
      <c r="I65" s="138">
        <f t="shared" si="8"/>
        <v>43826</v>
      </c>
      <c r="J65" s="139" t="s">
        <v>41</v>
      </c>
      <c r="K65" s="138">
        <f t="shared" si="9"/>
        <v>43857</v>
      </c>
      <c r="L65" s="139" t="s">
        <v>41</v>
      </c>
      <c r="M65" s="138">
        <f t="shared" si="10"/>
        <v>43888</v>
      </c>
      <c r="N65" s="154"/>
      <c r="O65" s="138">
        <f t="shared" si="11"/>
        <v>43917</v>
      </c>
      <c r="P65" s="154"/>
      <c r="Q65" s="138">
        <f t="shared" si="12"/>
        <v>43948</v>
      </c>
      <c r="R65" s="154"/>
      <c r="S65" s="138">
        <f t="shared" si="13"/>
        <v>43978</v>
      </c>
      <c r="T65" s="154"/>
      <c r="U65" s="138">
        <f t="shared" si="14"/>
        <v>44009</v>
      </c>
      <c r="V65" s="139" t="str">
        <f t="shared" si="20"/>
        <v/>
      </c>
      <c r="W65" s="138">
        <f t="shared" si="15"/>
        <v>44039</v>
      </c>
      <c r="X65" s="47" t="s">
        <v>41</v>
      </c>
      <c r="Y65" s="104">
        <f t="shared" si="16"/>
        <v>44070</v>
      </c>
      <c r="Z65" s="47" t="s">
        <v>41</v>
      </c>
    </row>
    <row r="66" spans="1:26" ht="12.75" customHeight="1">
      <c r="A66" s="138">
        <f t="shared" si="0"/>
        <v>43705</v>
      </c>
      <c r="B66" s="139" t="s">
        <v>41</v>
      </c>
      <c r="C66" s="138">
        <f t="shared" si="5"/>
        <v>43736</v>
      </c>
      <c r="D66" s="139" t="str">
        <f t="shared" si="21"/>
        <v/>
      </c>
      <c r="E66" s="138">
        <f t="shared" si="6"/>
        <v>43766</v>
      </c>
      <c r="F66" s="154"/>
      <c r="G66" s="138">
        <f t="shared" si="7"/>
        <v>43797</v>
      </c>
      <c r="H66" s="154"/>
      <c r="I66" s="138">
        <f t="shared" si="8"/>
        <v>43827</v>
      </c>
      <c r="J66" s="139" t="str">
        <f t="shared" si="1"/>
        <v/>
      </c>
      <c r="K66" s="138">
        <f t="shared" si="9"/>
        <v>43858</v>
      </c>
      <c r="L66" s="139" t="s">
        <v>41</v>
      </c>
      <c r="M66" s="138">
        <f t="shared" si="10"/>
        <v>43889</v>
      </c>
      <c r="N66" s="154"/>
      <c r="O66" s="138">
        <f t="shared" si="11"/>
        <v>43918</v>
      </c>
      <c r="P66" s="139" t="str">
        <f t="shared" si="2"/>
        <v/>
      </c>
      <c r="Q66" s="138">
        <f t="shared" si="12"/>
        <v>43949</v>
      </c>
      <c r="R66" s="154"/>
      <c r="S66" s="138">
        <f t="shared" si="13"/>
        <v>43979</v>
      </c>
      <c r="T66" s="154"/>
      <c r="U66" s="138">
        <f t="shared" si="14"/>
        <v>44010</v>
      </c>
      <c r="V66" s="139" t="str">
        <f t="shared" si="20"/>
        <v/>
      </c>
      <c r="W66" s="138">
        <f t="shared" si="15"/>
        <v>44040</v>
      </c>
      <c r="X66" s="47" t="s">
        <v>41</v>
      </c>
      <c r="Y66" s="104">
        <f t="shared" si="16"/>
        <v>44071</v>
      </c>
      <c r="Z66" s="47" t="s">
        <v>41</v>
      </c>
    </row>
    <row r="67" spans="1:26" ht="12.75" customHeight="1">
      <c r="A67" s="138">
        <f t="shared" si="0"/>
        <v>43706</v>
      </c>
      <c r="B67" s="139" t="s">
        <v>41</v>
      </c>
      <c r="C67" s="138">
        <f t="shared" si="5"/>
        <v>43737</v>
      </c>
      <c r="D67" s="139" t="str">
        <f t="shared" si="21"/>
        <v/>
      </c>
      <c r="E67" s="138">
        <f t="shared" si="6"/>
        <v>43767</v>
      </c>
      <c r="F67" s="154"/>
      <c r="G67" s="138">
        <f t="shared" si="7"/>
        <v>43798</v>
      </c>
      <c r="H67" s="154"/>
      <c r="I67" s="138">
        <f t="shared" si="8"/>
        <v>43828</v>
      </c>
      <c r="J67" s="139" t="str">
        <f t="shared" si="1"/>
        <v/>
      </c>
      <c r="K67" s="138">
        <f t="shared" si="9"/>
        <v>43859</v>
      </c>
      <c r="L67" s="154"/>
      <c r="M67" s="138">
        <f t="shared" si="10"/>
        <v>43890</v>
      </c>
      <c r="N67" s="139" t="str">
        <f t="shared" ref="N67" si="25">IF(TEXT(M67,"jjj")="sam","",IF(TEXT(M67,"jjj")="dim","",(VLOOKUP(TEXT(M67,"jjj"),$C$10:$H$14,6,FALSE))))</f>
        <v/>
      </c>
      <c r="O67" s="138">
        <f t="shared" si="11"/>
        <v>43919</v>
      </c>
      <c r="P67" s="139" t="str">
        <f t="shared" si="2"/>
        <v/>
      </c>
      <c r="Q67" s="138">
        <f t="shared" si="12"/>
        <v>43950</v>
      </c>
      <c r="R67" s="154"/>
      <c r="S67" s="138">
        <f t="shared" si="13"/>
        <v>43980</v>
      </c>
      <c r="T67" s="154"/>
      <c r="U67" s="138">
        <f t="shared" si="14"/>
        <v>44011</v>
      </c>
      <c r="V67" s="154"/>
      <c r="W67" s="138">
        <f t="shared" si="15"/>
        <v>44041</v>
      </c>
      <c r="X67" s="47" t="s">
        <v>41</v>
      </c>
      <c r="Y67" s="104">
        <f t="shared" si="16"/>
        <v>44072</v>
      </c>
      <c r="Z67" s="47" t="s">
        <v>41</v>
      </c>
    </row>
    <row r="68" spans="1:26" ht="12.75" customHeight="1">
      <c r="A68" s="138">
        <f>A69-1</f>
        <v>43707</v>
      </c>
      <c r="B68" s="139" t="s">
        <v>41</v>
      </c>
      <c r="C68" s="138">
        <f>C67+1</f>
        <v>43738</v>
      </c>
      <c r="D68" s="139" t="s">
        <v>41</v>
      </c>
      <c r="E68" s="138">
        <f t="shared" si="6"/>
        <v>43768</v>
      </c>
      <c r="F68" s="154"/>
      <c r="G68" s="138">
        <f t="shared" si="7"/>
        <v>43799</v>
      </c>
      <c r="H68" s="139" t="str">
        <f t="shared" si="3"/>
        <v/>
      </c>
      <c r="I68" s="138">
        <f t="shared" si="8"/>
        <v>43829</v>
      </c>
      <c r="J68" s="139" t="s">
        <v>41</v>
      </c>
      <c r="K68" s="138">
        <f t="shared" si="9"/>
        <v>43860</v>
      </c>
      <c r="L68" s="154"/>
      <c r="M68" s="138"/>
      <c r="N68" s="138"/>
      <c r="O68" s="138">
        <f t="shared" si="11"/>
        <v>43920</v>
      </c>
      <c r="P68" s="154"/>
      <c r="Q68" s="138">
        <f t="shared" si="12"/>
        <v>43951</v>
      </c>
      <c r="R68" s="154"/>
      <c r="S68" s="138">
        <f t="shared" si="13"/>
        <v>43981</v>
      </c>
      <c r="T68" s="139" t="str">
        <f t="shared" si="22"/>
        <v/>
      </c>
      <c r="U68" s="138">
        <f>U67+1</f>
        <v>44012</v>
      </c>
      <c r="V68" s="154"/>
      <c r="W68" s="138">
        <f t="shared" si="15"/>
        <v>44042</v>
      </c>
      <c r="X68" s="47" t="s">
        <v>41</v>
      </c>
      <c r="Y68" s="104">
        <f t="shared" si="16"/>
        <v>44073</v>
      </c>
      <c r="Z68" s="47" t="s">
        <v>41</v>
      </c>
    </row>
    <row r="69" spans="1:26" ht="12.75" customHeight="1">
      <c r="A69" s="138">
        <f>C39-1</f>
        <v>43708</v>
      </c>
      <c r="B69" s="139" t="s">
        <v>41</v>
      </c>
      <c r="C69" s="138"/>
      <c r="D69" s="141"/>
      <c r="E69" s="138">
        <f t="shared" si="6"/>
        <v>43769</v>
      </c>
      <c r="F69" s="154"/>
      <c r="G69" s="138"/>
      <c r="H69" s="139"/>
      <c r="I69" s="138">
        <f t="shared" si="8"/>
        <v>43830</v>
      </c>
      <c r="J69" s="139" t="s">
        <v>41</v>
      </c>
      <c r="K69" s="138">
        <f t="shared" si="9"/>
        <v>43861</v>
      </c>
      <c r="L69" s="154"/>
      <c r="M69" s="138"/>
      <c r="N69" s="138"/>
      <c r="O69" s="138">
        <f>O68+1</f>
        <v>43921</v>
      </c>
      <c r="P69" s="154"/>
      <c r="Q69" s="138"/>
      <c r="R69" s="142"/>
      <c r="S69" s="138">
        <f t="shared" si="13"/>
        <v>43982</v>
      </c>
      <c r="T69" s="139" t="str">
        <f t="shared" ref="T69" si="26">IF(TEXT(S69,"jjj")="sam","",IF(TEXT(S69,"jjj")="dim","",(VLOOKUP(TEXT(S69,"jjj"),$C$10:$H$14,6,FALSE))))</f>
        <v/>
      </c>
      <c r="U69" s="138"/>
      <c r="V69" s="105"/>
      <c r="W69" s="138">
        <f t="shared" si="15"/>
        <v>44043</v>
      </c>
      <c r="X69" s="47" t="s">
        <v>41</v>
      </c>
      <c r="Y69" s="104">
        <f t="shared" si="16"/>
        <v>44074</v>
      </c>
      <c r="Z69" s="47" t="s">
        <v>41</v>
      </c>
    </row>
    <row r="70" spans="1:26">
      <c r="A70" s="143"/>
      <c r="B70" s="144"/>
      <c r="C70" s="143"/>
      <c r="D70" s="144"/>
      <c r="E70" s="143"/>
      <c r="F70" s="144"/>
      <c r="G70" s="143"/>
      <c r="H70" s="144"/>
      <c r="I70" s="143"/>
      <c r="J70" s="144"/>
      <c r="K70" s="143"/>
      <c r="L70" s="144"/>
      <c r="M70" s="143"/>
      <c r="N70" s="144"/>
      <c r="O70" s="143"/>
      <c r="P70" s="144"/>
      <c r="Q70" s="143"/>
      <c r="R70" s="144"/>
      <c r="S70" s="143"/>
      <c r="T70" s="144"/>
      <c r="U70" s="143"/>
      <c r="V70" s="144"/>
      <c r="W70" s="143"/>
      <c r="X70" s="58"/>
      <c r="Y70" s="28"/>
      <c r="Z70" s="58"/>
    </row>
    <row r="71" spans="1:26">
      <c r="A71" s="143"/>
      <c r="B71" s="144"/>
      <c r="C71" s="143"/>
      <c r="D71" s="144"/>
      <c r="E71" s="143"/>
      <c r="F71" s="144"/>
      <c r="G71" s="143"/>
      <c r="H71" s="144"/>
      <c r="I71" s="143"/>
      <c r="J71" s="144"/>
      <c r="K71" s="143"/>
      <c r="L71" s="144"/>
      <c r="M71" s="143"/>
      <c r="N71" s="144"/>
      <c r="O71" s="143"/>
      <c r="P71" s="144"/>
      <c r="Q71" s="143"/>
      <c r="R71" s="144"/>
      <c r="S71" s="143"/>
      <c r="T71" s="144"/>
      <c r="U71" s="143"/>
      <c r="V71" s="144"/>
      <c r="W71" s="143"/>
      <c r="X71" s="58"/>
      <c r="Y71" s="28"/>
      <c r="Z71" s="58"/>
    </row>
    <row r="72" spans="1:26">
      <c r="A72" s="143"/>
      <c r="B72" s="144"/>
      <c r="C72" s="143"/>
      <c r="D72" s="144"/>
      <c r="E72" s="143"/>
      <c r="F72" s="144"/>
      <c r="G72" s="143"/>
      <c r="H72" s="144"/>
      <c r="I72" s="143"/>
      <c r="J72" s="144"/>
      <c r="K72" s="143"/>
      <c r="L72" s="144"/>
      <c r="M72" s="143"/>
      <c r="N72" s="144"/>
      <c r="O72" s="143"/>
      <c r="P72" s="144"/>
      <c r="Q72" s="143"/>
      <c r="R72" s="144"/>
      <c r="S72" s="143"/>
      <c r="T72" s="144"/>
      <c r="U72" s="143"/>
      <c r="V72" s="144"/>
      <c r="W72" s="143"/>
      <c r="X72" s="58"/>
      <c r="Y72" s="28"/>
      <c r="Z72" s="58"/>
    </row>
    <row r="73" spans="1:26" ht="15">
      <c r="A73" s="7"/>
      <c r="B73" s="3"/>
      <c r="C73" s="7"/>
      <c r="D73" s="3"/>
      <c r="E73" s="7"/>
      <c r="F73" s="3"/>
      <c r="G73" s="7"/>
      <c r="H73" s="145"/>
      <c r="I73" s="7"/>
      <c r="J73" s="3"/>
      <c r="K73" s="143"/>
      <c r="L73" s="146"/>
      <c r="M73" s="143"/>
      <c r="N73" s="147"/>
      <c r="O73" s="143"/>
      <c r="P73" s="148"/>
      <c r="Q73" s="143"/>
      <c r="R73" s="149"/>
      <c r="S73" s="143"/>
      <c r="T73" s="149"/>
      <c r="U73" s="143"/>
      <c r="V73" s="149"/>
      <c r="W73" s="143"/>
      <c r="X73" s="28"/>
      <c r="Y73" s="28"/>
      <c r="Z73" s="28"/>
    </row>
    <row r="74" spans="1:26" ht="15">
      <c r="A74" s="7"/>
      <c r="B74" s="177"/>
      <c r="C74" s="7"/>
      <c r="D74" s="151"/>
      <c r="E74" s="129"/>
      <c r="F74" s="178"/>
      <c r="G74" s="153"/>
      <c r="H74" s="149"/>
      <c r="I74" s="154"/>
      <c r="J74" s="175" t="s">
        <v>42</v>
      </c>
      <c r="K74" s="143"/>
      <c r="L74" s="149"/>
      <c r="M74" s="143"/>
      <c r="N74" s="3"/>
      <c r="O74" s="155"/>
      <c r="P74" s="176" t="s">
        <v>46</v>
      </c>
      <c r="Q74" s="157"/>
      <c r="R74" s="149"/>
      <c r="S74" s="7"/>
      <c r="T74" s="3"/>
      <c r="U74" s="143"/>
      <c r="V74" s="176"/>
      <c r="W74" s="158"/>
      <c r="X74" s="69"/>
      <c r="Y74" s="28"/>
      <c r="Z74" s="28"/>
    </row>
    <row r="75" spans="1:26" ht="15">
      <c r="A75" s="7"/>
      <c r="B75" s="177"/>
      <c r="C75" s="7"/>
      <c r="D75" s="151"/>
      <c r="E75" s="129"/>
      <c r="F75" s="174"/>
      <c r="G75" s="7"/>
      <c r="H75" s="149"/>
      <c r="I75" s="159"/>
      <c r="J75" s="175" t="s">
        <v>43</v>
      </c>
      <c r="K75" s="143"/>
      <c r="L75" s="149"/>
      <c r="M75" s="143"/>
      <c r="N75" s="3"/>
      <c r="O75" s="160"/>
      <c r="P75" s="176" t="s">
        <v>44</v>
      </c>
      <c r="Q75" s="157"/>
      <c r="R75" s="149"/>
      <c r="S75" s="161"/>
      <c r="T75" s="162"/>
      <c r="U75" s="143"/>
      <c r="V75" s="162"/>
      <c r="W75" s="158"/>
      <c r="X75" s="69"/>
      <c r="Y75" s="28"/>
      <c r="Z75" s="28"/>
    </row>
    <row r="76" spans="1:26" ht="15">
      <c r="A76" s="7"/>
      <c r="B76" s="150"/>
      <c r="C76" s="7"/>
      <c r="D76" s="151"/>
      <c r="E76" s="129"/>
      <c r="F76" s="153"/>
      <c r="G76" s="7"/>
      <c r="H76" s="149"/>
      <c r="I76" s="163"/>
      <c r="J76" s="149"/>
      <c r="K76" s="143"/>
      <c r="L76" s="149"/>
      <c r="M76" s="143"/>
      <c r="N76" s="3"/>
      <c r="O76" s="164"/>
      <c r="P76" s="156"/>
      <c r="Q76" s="157"/>
      <c r="R76" s="149"/>
      <c r="S76" s="161"/>
      <c r="T76" s="162"/>
      <c r="U76" s="143"/>
      <c r="V76" s="162"/>
      <c r="W76" s="158"/>
      <c r="X76" s="69"/>
      <c r="Y76" s="28"/>
      <c r="Z76" s="28"/>
    </row>
    <row r="77" spans="1:26" ht="15">
      <c r="A77" s="7"/>
      <c r="B77" s="150"/>
      <c r="C77" s="7"/>
      <c r="D77" s="151"/>
      <c r="E77" s="129"/>
      <c r="F77" s="153"/>
      <c r="G77" s="7"/>
      <c r="H77" s="149"/>
      <c r="I77" s="163"/>
      <c r="J77" s="149"/>
      <c r="K77" s="143"/>
      <c r="L77" s="149"/>
      <c r="M77" s="143"/>
      <c r="N77" s="3"/>
      <c r="O77" s="164"/>
      <c r="P77" s="156"/>
      <c r="Q77" s="157"/>
      <c r="R77" s="149"/>
      <c r="S77" s="161"/>
      <c r="T77" s="162"/>
      <c r="U77" s="158"/>
      <c r="V77" s="162"/>
      <c r="W77" s="158"/>
      <c r="X77" s="69"/>
      <c r="Y77" s="28"/>
      <c r="Z77" s="28"/>
    </row>
    <row r="78" spans="1:26" ht="15">
      <c r="A78" s="7"/>
      <c r="B78" s="165"/>
      <c r="C78" s="180"/>
      <c r="D78" s="151"/>
      <c r="E78" s="129"/>
      <c r="F78" s="38"/>
      <c r="G78" s="152"/>
      <c r="H78" s="149"/>
      <c r="I78" s="157"/>
      <c r="J78" s="166"/>
      <c r="K78" s="167"/>
      <c r="L78" s="168"/>
      <c r="M78" s="167"/>
      <c r="N78" s="168"/>
      <c r="O78" s="167"/>
      <c r="P78" s="168"/>
      <c r="Q78" s="167"/>
      <c r="R78" s="149"/>
      <c r="S78" s="161"/>
      <c r="T78" s="162"/>
      <c r="U78" s="158"/>
      <c r="V78" s="162"/>
      <c r="W78" s="158"/>
      <c r="X78" s="69"/>
      <c r="Y78" s="28"/>
      <c r="Z78" s="28"/>
    </row>
    <row r="79" spans="1:26" ht="14.25">
      <c r="A79" s="7"/>
      <c r="B79" s="165"/>
      <c r="C79" s="180"/>
      <c r="D79" s="3"/>
      <c r="E79" s="7"/>
      <c r="F79" s="3"/>
      <c r="G79" s="7"/>
      <c r="H79" s="3"/>
      <c r="I79" s="7"/>
      <c r="J79" s="169"/>
      <c r="K79" s="170"/>
      <c r="L79" s="168"/>
      <c r="M79" s="167"/>
      <c r="N79" s="168"/>
      <c r="O79" s="158"/>
      <c r="P79" s="162"/>
      <c r="Q79" s="158"/>
      <c r="R79" s="149"/>
      <c r="S79" s="158"/>
      <c r="T79" s="171"/>
      <c r="U79" s="158"/>
      <c r="V79" s="172"/>
      <c r="W79" s="167"/>
      <c r="X79" s="68"/>
      <c r="Y79" s="41"/>
      <c r="Z79" s="28"/>
    </row>
    <row r="80" spans="1:26" ht="14.25">
      <c r="A80" s="7"/>
      <c r="B80" s="165"/>
      <c r="C80" s="180"/>
      <c r="D80" s="3"/>
      <c r="E80" s="7"/>
      <c r="F80" s="3"/>
      <c r="G80" s="7"/>
      <c r="H80" s="3"/>
      <c r="I80" s="7"/>
      <c r="J80" s="169"/>
      <c r="K80" s="167"/>
      <c r="L80" s="168"/>
      <c r="M80" s="167"/>
      <c r="N80" s="168"/>
      <c r="O80" s="163"/>
      <c r="P80" s="162"/>
      <c r="Q80" s="158"/>
      <c r="R80" s="149"/>
      <c r="S80" s="158"/>
      <c r="T80" s="173"/>
      <c r="U80" s="158"/>
      <c r="V80" s="172"/>
      <c r="W80" s="167"/>
      <c r="X80" s="68"/>
      <c r="Y80" s="41"/>
      <c r="Z80" s="28"/>
    </row>
    <row r="81" spans="1:26" ht="14.25">
      <c r="A81" s="7"/>
      <c r="B81" s="165"/>
      <c r="C81" s="180"/>
      <c r="D81" s="149"/>
      <c r="E81" s="143"/>
      <c r="F81" s="149"/>
      <c r="G81" s="143"/>
      <c r="H81" s="149"/>
      <c r="I81" s="157"/>
      <c r="J81" s="166"/>
      <c r="K81" s="167"/>
      <c r="L81" s="168"/>
      <c r="M81" s="167"/>
      <c r="N81" s="168"/>
      <c r="O81" s="167"/>
      <c r="P81" s="168"/>
      <c r="Q81" s="167"/>
      <c r="R81" s="149"/>
      <c r="S81" s="143"/>
      <c r="T81" s="149"/>
      <c r="U81" s="143"/>
      <c r="V81" s="149"/>
      <c r="W81" s="143"/>
      <c r="X81" s="28"/>
      <c r="Y81" s="28"/>
      <c r="Z81" s="28"/>
    </row>
    <row r="82" spans="1:26" ht="14.25">
      <c r="A82" s="7"/>
      <c r="B82" s="165"/>
      <c r="C82" s="180"/>
      <c r="D82" s="3"/>
      <c r="E82" s="7"/>
      <c r="F82" s="3"/>
      <c r="G82" s="7"/>
      <c r="H82" s="3"/>
      <c r="I82" s="7"/>
      <c r="J82" s="3"/>
      <c r="K82" s="7"/>
      <c r="L82" s="3"/>
      <c r="M82" s="7"/>
      <c r="N82" s="3"/>
      <c r="O82" s="7"/>
      <c r="P82" s="3"/>
      <c r="Q82" s="7"/>
      <c r="R82" s="3"/>
      <c r="S82" s="7"/>
      <c r="T82" s="3"/>
      <c r="U82" s="7"/>
      <c r="V82" s="3"/>
      <c r="W82" s="7"/>
    </row>
    <row r="83" spans="1:26" ht="15">
      <c r="A83" s="7"/>
      <c r="B83" s="174"/>
      <c r="C83" s="174"/>
      <c r="D83" s="98"/>
      <c r="E83" s="7"/>
      <c r="F83" s="3"/>
      <c r="G83" s="7"/>
      <c r="H83" s="3"/>
      <c r="I83" s="7"/>
      <c r="J83" s="3"/>
      <c r="K83" s="7"/>
      <c r="L83" s="3"/>
      <c r="M83" s="7"/>
      <c r="N83" s="3"/>
      <c r="O83" s="7"/>
      <c r="P83" s="3"/>
      <c r="Q83" s="7"/>
      <c r="R83" s="3"/>
      <c r="S83" s="7"/>
      <c r="T83" s="3"/>
      <c r="U83" s="7"/>
      <c r="V83" s="3"/>
      <c r="W83" s="7"/>
    </row>
    <row r="84" spans="1:26">
      <c r="A84" s="7"/>
      <c r="B84" s="3"/>
      <c r="C84" s="7"/>
      <c r="D84" s="3"/>
      <c r="E84" s="7"/>
      <c r="F84" s="3"/>
      <c r="G84" s="7"/>
      <c r="H84" s="3"/>
      <c r="I84" s="7"/>
      <c r="J84" s="3"/>
      <c r="K84" s="7"/>
      <c r="L84" s="3"/>
      <c r="M84" s="7"/>
      <c r="N84" s="3"/>
      <c r="O84" s="7"/>
      <c r="P84" s="3"/>
      <c r="Q84" s="7"/>
      <c r="R84" s="3"/>
      <c r="S84" s="7"/>
      <c r="T84" s="3"/>
      <c r="U84" s="7"/>
      <c r="V84" s="3"/>
      <c r="W84" s="7"/>
    </row>
    <row r="85" spans="1:26">
      <c r="A85" s="7"/>
      <c r="B85" s="3"/>
      <c r="C85" s="7"/>
      <c r="D85" s="3"/>
      <c r="E85" s="7"/>
      <c r="F85" s="3"/>
      <c r="G85" s="7"/>
      <c r="H85" s="3"/>
      <c r="I85" s="7"/>
      <c r="J85" s="3"/>
      <c r="K85" s="7"/>
      <c r="L85" s="3"/>
      <c r="M85" s="7"/>
      <c r="N85" s="3"/>
      <c r="O85" s="7"/>
      <c r="P85" s="3"/>
      <c r="Q85" s="7"/>
      <c r="R85" s="3"/>
      <c r="S85" s="7"/>
      <c r="T85" s="3"/>
      <c r="U85" s="7"/>
      <c r="V85" s="3"/>
      <c r="W85" s="7"/>
    </row>
    <row r="86" spans="1:26">
      <c r="A86" s="7"/>
      <c r="B86" s="3"/>
      <c r="C86" s="7"/>
      <c r="D86" s="3"/>
      <c r="E86" s="7"/>
      <c r="F86" s="3"/>
      <c r="G86" s="7"/>
      <c r="H86" s="3"/>
      <c r="I86" s="7"/>
      <c r="J86" s="3"/>
      <c r="K86" s="7"/>
      <c r="L86" s="3"/>
      <c r="M86" s="7"/>
      <c r="N86" s="3"/>
      <c r="O86" s="7"/>
      <c r="P86" s="3"/>
      <c r="Q86" s="7"/>
      <c r="R86" s="3"/>
      <c r="S86" s="7"/>
      <c r="T86" s="3"/>
      <c r="U86" s="7"/>
      <c r="V86" s="3"/>
      <c r="W86" s="7"/>
    </row>
    <row r="87" spans="1:26">
      <c r="C87" s="121"/>
    </row>
  </sheetData>
  <mergeCells count="6">
    <mergeCell ref="A35:X35"/>
    <mergeCell ref="C3:N3"/>
    <mergeCell ref="C5:N5"/>
    <mergeCell ref="D9:G9"/>
    <mergeCell ref="C27:D27"/>
    <mergeCell ref="C30:D30"/>
  </mergeCells>
  <conditionalFormatting sqref="F43:F44 D52:D53 D45:D46 D39:E40 D59:D60 D66:D68 F50:F51 F57:F58 F64:F65">
    <cfRule type="containsBlanks" dxfId="371" priority="443" stopIfTrue="1">
      <formula>LEN(TRIM(D39))=0</formula>
    </cfRule>
  </conditionalFormatting>
  <conditionalFormatting sqref="N39">
    <cfRule type="containsBlanks" dxfId="370" priority="430" stopIfTrue="1">
      <formula>LEN(TRIM(N39))=0</formula>
    </cfRule>
  </conditionalFormatting>
  <conditionalFormatting sqref="B69">
    <cfRule type="containsBlanks" dxfId="369" priority="442" stopIfTrue="1">
      <formula>LEN(TRIM(B69))=0</formula>
    </cfRule>
  </conditionalFormatting>
  <conditionalFormatting sqref="A45:E46 A39:E39 A52:E53 E40:E42 A40:C44 E43:F44 D40 A47:C51 E50:F51 A59:E60 A54:C58 E57:F58 A66:E69 A61:C65 E64:F65 E47:E49 E54:E56 E61:E63">
    <cfRule type="cellIs" dxfId="368" priority="441" stopIfTrue="1" operator="equal">
      <formula>"jour férié"</formula>
    </cfRule>
  </conditionalFormatting>
  <conditionalFormatting sqref="V69 Y69 H73:Z73 J79:Z80 A69:E69 O77:Z77 O74:R74 H74:M77 D74:F77 A84:Z375 C81:Z83 C78:Z78 C79:C80 A73:B83 O75:T76 U74:Z76 A70:Z72">
    <cfRule type="cellIs" dxfId="367" priority="440" stopIfTrue="1" operator="equal">
      <formula>"vacances"</formula>
    </cfRule>
  </conditionalFormatting>
  <conditionalFormatting sqref="F43:F44 F50:F51 F57:F58 F64:F65">
    <cfRule type="cellIs" dxfId="366" priority="437" operator="equal">
      <formula>"vacances"</formula>
    </cfRule>
  </conditionalFormatting>
  <conditionalFormatting sqref="J39">
    <cfRule type="containsBlanks" dxfId="365" priority="436" stopIfTrue="1">
      <formula>LEN(TRIM(J39))=0</formula>
    </cfRule>
  </conditionalFormatting>
  <conditionalFormatting sqref="J39">
    <cfRule type="cellIs" dxfId="364" priority="435" stopIfTrue="1" operator="equal">
      <formula>"jour férié"</formula>
    </cfRule>
  </conditionalFormatting>
  <conditionalFormatting sqref="J39">
    <cfRule type="cellIs" dxfId="363" priority="434" operator="equal">
      <formula>"vacances"</formula>
    </cfRule>
  </conditionalFormatting>
  <conditionalFormatting sqref="N39">
    <cfRule type="cellIs" dxfId="362" priority="429" stopIfTrue="1" operator="equal">
      <formula>"jour férié"</formula>
    </cfRule>
  </conditionalFormatting>
  <conditionalFormatting sqref="N39">
    <cfRule type="cellIs" dxfId="361" priority="428" operator="equal">
      <formula>"vacances"</formula>
    </cfRule>
  </conditionalFormatting>
  <conditionalFormatting sqref="H40:H41 H54:H55 H47:H48 H61:H62 H68">
    <cfRule type="containsBlanks" dxfId="360" priority="427" stopIfTrue="1">
      <formula>LEN(TRIM(H40))=0</formula>
    </cfRule>
  </conditionalFormatting>
  <conditionalFormatting sqref="H40:H41 H54:H55 H47:H48 H61:H62 H68">
    <cfRule type="cellIs" dxfId="359" priority="426" stopIfTrue="1" operator="equal">
      <formula>"jour férié"</formula>
    </cfRule>
  </conditionalFormatting>
  <conditionalFormatting sqref="H40:H41 H54:H55 H47:H48 H61:H62 H68">
    <cfRule type="cellIs" dxfId="358" priority="425" operator="equal">
      <formula>"vacances"</formula>
    </cfRule>
  </conditionalFormatting>
  <conditionalFormatting sqref="J45:J46 J66:J67 J52:J53 J59:J60">
    <cfRule type="containsBlanks" dxfId="357" priority="424" stopIfTrue="1">
      <formula>LEN(TRIM(J45))=0</formula>
    </cfRule>
  </conditionalFormatting>
  <conditionalFormatting sqref="J45:J46 J66:J67 J52:J53 J59:J60">
    <cfRule type="cellIs" dxfId="356" priority="423" stopIfTrue="1" operator="equal">
      <formula>"jour férié"</formula>
    </cfRule>
  </conditionalFormatting>
  <conditionalFormatting sqref="J45:J46 J66:J67 J52:J53 J59:J60">
    <cfRule type="cellIs" dxfId="355" priority="422" operator="equal">
      <formula>"vacances"</formula>
    </cfRule>
  </conditionalFormatting>
  <conditionalFormatting sqref="L42:L43 L49:L50 L56:L57">
    <cfRule type="containsBlanks" dxfId="354" priority="421" stopIfTrue="1">
      <formula>LEN(TRIM(L42))=0</formula>
    </cfRule>
  </conditionalFormatting>
  <conditionalFormatting sqref="L42:L43 L49:L50 L56:L57">
    <cfRule type="cellIs" dxfId="353" priority="420" stopIfTrue="1" operator="equal">
      <formula>"jour férié"</formula>
    </cfRule>
  </conditionalFormatting>
  <conditionalFormatting sqref="L42:L43 L49:L50 L56:L57">
    <cfRule type="cellIs" dxfId="352" priority="419" operator="equal">
      <formula>"vacances"</formula>
    </cfRule>
  </conditionalFormatting>
  <conditionalFormatting sqref="N40 N46:N47 N53:N54 N60:N61 N67">
    <cfRule type="containsBlanks" dxfId="351" priority="418" stopIfTrue="1">
      <formula>LEN(TRIM(N40))=0</formula>
    </cfRule>
  </conditionalFormatting>
  <conditionalFormatting sqref="N40 N46:N47 N53:N54 N60:N61 N67">
    <cfRule type="cellIs" dxfId="350" priority="417" stopIfTrue="1" operator="equal">
      <formula>"jour férié"</formula>
    </cfRule>
  </conditionalFormatting>
  <conditionalFormatting sqref="N40 N46:N47 N53:N54 N60:N61 N67">
    <cfRule type="cellIs" dxfId="349" priority="416" operator="equal">
      <formula>"vacances"</formula>
    </cfRule>
  </conditionalFormatting>
  <conditionalFormatting sqref="P39">
    <cfRule type="containsBlanks" dxfId="348" priority="415" stopIfTrue="1">
      <formula>LEN(TRIM(P39))=0</formula>
    </cfRule>
  </conditionalFormatting>
  <conditionalFormatting sqref="P39">
    <cfRule type="cellIs" dxfId="347" priority="414" stopIfTrue="1" operator="equal">
      <formula>"jour férié"</formula>
    </cfRule>
  </conditionalFormatting>
  <conditionalFormatting sqref="P39">
    <cfRule type="cellIs" dxfId="346" priority="413" operator="equal">
      <formula>"vacances"</formula>
    </cfRule>
  </conditionalFormatting>
  <conditionalFormatting sqref="P45:P46 P52:P53 P59:P60 P66:P67">
    <cfRule type="containsBlanks" dxfId="345" priority="412" stopIfTrue="1">
      <formula>LEN(TRIM(P45))=0</formula>
    </cfRule>
  </conditionalFormatting>
  <conditionalFormatting sqref="P45:P46 P52:P53 P59:P60 P66:P67">
    <cfRule type="cellIs" dxfId="344" priority="411" stopIfTrue="1" operator="equal">
      <formula>"jour férié"</formula>
    </cfRule>
  </conditionalFormatting>
  <conditionalFormatting sqref="P45:P46 P52:P53 P59:P60 P66:P67">
    <cfRule type="cellIs" dxfId="343" priority="410" operator="equal">
      <formula>"vacances"</formula>
    </cfRule>
  </conditionalFormatting>
  <conditionalFormatting sqref="R42:R43 R63:R64 R49:R50 R56:R57">
    <cfRule type="containsBlanks" dxfId="342" priority="406" stopIfTrue="1">
      <formula>LEN(TRIM(R42))=0</formula>
    </cfRule>
  </conditionalFormatting>
  <conditionalFormatting sqref="R42:R43 R63:R64 R49:R50 R56:R57">
    <cfRule type="cellIs" dxfId="341" priority="405" stopIfTrue="1" operator="equal">
      <formula>"jour férié"</formula>
    </cfRule>
  </conditionalFormatting>
  <conditionalFormatting sqref="R42:R43 R63:R64 R49:R50 R56:R57">
    <cfRule type="cellIs" dxfId="340" priority="404" operator="equal">
      <formula>"vacances"</formula>
    </cfRule>
  </conditionalFormatting>
  <conditionalFormatting sqref="R69">
    <cfRule type="cellIs" dxfId="339" priority="403" stopIfTrue="1" operator="equal">
      <formula>"vacances"</formula>
    </cfRule>
  </conditionalFormatting>
  <conditionalFormatting sqref="T40:T41 T47:T48 T54:T55 T61:T62 T68:T69">
    <cfRule type="containsBlanks" dxfId="338" priority="402" stopIfTrue="1">
      <formula>LEN(TRIM(T40))=0</formula>
    </cfRule>
  </conditionalFormatting>
  <conditionalFormatting sqref="T40:T41 T47:T48 T54:T55 T61:T62 T68:T69">
    <cfRule type="cellIs" dxfId="337" priority="401" stopIfTrue="1" operator="equal">
      <formula>"jour férié"</formula>
    </cfRule>
  </conditionalFormatting>
  <conditionalFormatting sqref="T40:T41 T47:T48 T54:T55 T61:T62 T68:T69">
    <cfRule type="cellIs" dxfId="336" priority="400" operator="equal">
      <formula>"vacances"</formula>
    </cfRule>
  </conditionalFormatting>
  <conditionalFormatting sqref="V44:V45 V65:V66 V51:V52 V58:V59">
    <cfRule type="containsBlanks" dxfId="335" priority="396" stopIfTrue="1">
      <formula>LEN(TRIM(V44))=0</formula>
    </cfRule>
  </conditionalFormatting>
  <conditionalFormatting sqref="V44:V45 V65:V66 V51:V52 V58:V59">
    <cfRule type="cellIs" dxfId="334" priority="395" stopIfTrue="1" operator="equal">
      <formula>"jour férié"</formula>
    </cfRule>
  </conditionalFormatting>
  <conditionalFormatting sqref="V44:V45 V65:V66 V51:V52 V58:V59">
    <cfRule type="cellIs" dxfId="333" priority="394" operator="equal">
      <formula>"vacances"</formula>
    </cfRule>
  </conditionalFormatting>
  <conditionalFormatting sqref="X42:X69">
    <cfRule type="containsBlanks" dxfId="332" priority="390" stopIfTrue="1">
      <formula>LEN(TRIM(X42))=0</formula>
    </cfRule>
  </conditionalFormatting>
  <conditionalFormatting sqref="X42:X69">
    <cfRule type="cellIs" dxfId="331" priority="389" stopIfTrue="1" operator="equal">
      <formula>"jour férié"</formula>
    </cfRule>
  </conditionalFormatting>
  <conditionalFormatting sqref="X42:X69">
    <cfRule type="cellIs" dxfId="330" priority="388" operator="equal">
      <formula>"vacances"</formula>
    </cfRule>
  </conditionalFormatting>
  <conditionalFormatting sqref="Z39:Z69">
    <cfRule type="containsBlanks" dxfId="329" priority="387" stopIfTrue="1">
      <formula>LEN(TRIM(Z39))=0</formula>
    </cfRule>
  </conditionalFormatting>
  <conditionalFormatting sqref="Z39:Z69">
    <cfRule type="cellIs" dxfId="328" priority="386" stopIfTrue="1" operator="equal">
      <formula>"jour férié"</formula>
    </cfRule>
  </conditionalFormatting>
  <conditionalFormatting sqref="Z39:Z69">
    <cfRule type="cellIs" dxfId="327" priority="385" operator="equal">
      <formula>"vacances"</formula>
    </cfRule>
  </conditionalFormatting>
  <conditionalFormatting sqref="B39:B69">
    <cfRule type="containsBlanks" dxfId="326" priority="384" stopIfTrue="1">
      <formula>LEN(TRIM(B39))=0</formula>
    </cfRule>
  </conditionalFormatting>
  <conditionalFormatting sqref="B40:B69">
    <cfRule type="containsBlanks" dxfId="325" priority="383" stopIfTrue="1">
      <formula>LEN(TRIM(B40))=0</formula>
    </cfRule>
  </conditionalFormatting>
  <conditionalFormatting sqref="D39:D40">
    <cfRule type="cellIs" dxfId="324" priority="382" operator="equal">
      <formula>"vacances"</formula>
    </cfRule>
  </conditionalFormatting>
  <conditionalFormatting sqref="D45:D46 D52:D53 D59:D60 D66:D68">
    <cfRule type="cellIs" dxfId="323" priority="381" operator="equal">
      <formula>"vacances"</formula>
    </cfRule>
  </conditionalFormatting>
  <conditionalFormatting sqref="B39:B69">
    <cfRule type="containsBlanks" dxfId="322" priority="380" stopIfTrue="1">
      <formula>LEN(TRIM(B39))=0</formula>
    </cfRule>
  </conditionalFormatting>
  <conditionalFormatting sqref="B39:B69">
    <cfRule type="cellIs" dxfId="321" priority="379" operator="equal">
      <formula>"vacances"</formula>
    </cfRule>
  </conditionalFormatting>
  <conditionalFormatting sqref="B40:B69">
    <cfRule type="containsBlanks" dxfId="320" priority="378" stopIfTrue="1">
      <formula>LEN(TRIM(B40))=0</formula>
    </cfRule>
  </conditionalFormatting>
  <conditionalFormatting sqref="B40:B69">
    <cfRule type="containsBlanks" dxfId="319" priority="377" stopIfTrue="1">
      <formula>LEN(TRIM(B40))=0</formula>
    </cfRule>
  </conditionalFormatting>
  <conditionalFormatting sqref="B40:B69">
    <cfRule type="cellIs" dxfId="318" priority="376" operator="equal">
      <formula>"vacances"</formula>
    </cfRule>
  </conditionalFormatting>
  <conditionalFormatting sqref="G39:G40">
    <cfRule type="containsBlanks" dxfId="317" priority="375" stopIfTrue="1">
      <formula>LEN(TRIM(G39))=0</formula>
    </cfRule>
  </conditionalFormatting>
  <conditionalFormatting sqref="G39:G69">
    <cfRule type="cellIs" dxfId="316" priority="374" stopIfTrue="1" operator="equal">
      <formula>"jour férié"</formula>
    </cfRule>
  </conditionalFormatting>
  <conditionalFormatting sqref="G69">
    <cfRule type="cellIs" dxfId="315" priority="373" stopIfTrue="1" operator="equal">
      <formula>"vacances"</formula>
    </cfRule>
  </conditionalFormatting>
  <conditionalFormatting sqref="I39:I40">
    <cfRule type="containsBlanks" dxfId="314" priority="372" stopIfTrue="1">
      <formula>LEN(TRIM(I39))=0</formula>
    </cfRule>
  </conditionalFormatting>
  <conditionalFormatting sqref="I39:I69">
    <cfRule type="cellIs" dxfId="313" priority="371" stopIfTrue="1" operator="equal">
      <formula>"jour férié"</formula>
    </cfRule>
  </conditionalFormatting>
  <conditionalFormatting sqref="I69">
    <cfRule type="cellIs" dxfId="312" priority="370" stopIfTrue="1" operator="equal">
      <formula>"vacances"</formula>
    </cfRule>
  </conditionalFormatting>
  <conditionalFormatting sqref="K39:K40">
    <cfRule type="containsBlanks" dxfId="311" priority="369" stopIfTrue="1">
      <formula>LEN(TRIM(K39))=0</formula>
    </cfRule>
  </conditionalFormatting>
  <conditionalFormatting sqref="K39:K69">
    <cfRule type="cellIs" dxfId="310" priority="368" stopIfTrue="1" operator="equal">
      <formula>"jour férié"</formula>
    </cfRule>
  </conditionalFormatting>
  <conditionalFormatting sqref="K69">
    <cfRule type="cellIs" dxfId="309" priority="367" stopIfTrue="1" operator="equal">
      <formula>"vacances"</formula>
    </cfRule>
  </conditionalFormatting>
  <conditionalFormatting sqref="M39:M40">
    <cfRule type="containsBlanks" dxfId="308" priority="366" stopIfTrue="1">
      <formula>LEN(TRIM(M39))=0</formula>
    </cfRule>
  </conditionalFormatting>
  <conditionalFormatting sqref="M68:N69 M39:M67">
    <cfRule type="cellIs" dxfId="307" priority="365" stopIfTrue="1" operator="equal">
      <formula>"jour férié"</formula>
    </cfRule>
  </conditionalFormatting>
  <conditionalFormatting sqref="M69:N69">
    <cfRule type="cellIs" dxfId="306" priority="364" stopIfTrue="1" operator="equal">
      <formula>"vacances"</formula>
    </cfRule>
  </conditionalFormatting>
  <conditionalFormatting sqref="O39:O40">
    <cfRule type="containsBlanks" dxfId="305" priority="363" stopIfTrue="1">
      <formula>LEN(TRIM(O39))=0</formula>
    </cfRule>
  </conditionalFormatting>
  <conditionalFormatting sqref="O39:O69">
    <cfRule type="cellIs" dxfId="304" priority="362" stopIfTrue="1" operator="equal">
      <formula>"jour férié"</formula>
    </cfRule>
  </conditionalFormatting>
  <conditionalFormatting sqref="O69">
    <cfRule type="cellIs" dxfId="303" priority="361" stopIfTrue="1" operator="equal">
      <formula>"vacances"</formula>
    </cfRule>
  </conditionalFormatting>
  <conditionalFormatting sqref="Q39:Q40">
    <cfRule type="containsBlanks" dxfId="302" priority="360" stopIfTrue="1">
      <formula>LEN(TRIM(Q39))=0</formula>
    </cfRule>
  </conditionalFormatting>
  <conditionalFormatting sqref="Q39:Q69">
    <cfRule type="cellIs" dxfId="301" priority="359" stopIfTrue="1" operator="equal">
      <formula>"jour férié"</formula>
    </cfRule>
  </conditionalFormatting>
  <conditionalFormatting sqref="Q69">
    <cfRule type="cellIs" dxfId="300" priority="358" stopIfTrue="1" operator="equal">
      <formula>"vacances"</formula>
    </cfRule>
  </conditionalFormatting>
  <conditionalFormatting sqref="S39:S40">
    <cfRule type="containsBlanks" dxfId="299" priority="357" stopIfTrue="1">
      <formula>LEN(TRIM(S39))=0</formula>
    </cfRule>
  </conditionalFormatting>
  <conditionalFormatting sqref="S39:S69">
    <cfRule type="cellIs" dxfId="298" priority="356" stopIfTrue="1" operator="equal">
      <formula>"jour férié"</formula>
    </cfRule>
  </conditionalFormatting>
  <conditionalFormatting sqref="S69">
    <cfRule type="cellIs" dxfId="297" priority="355" stopIfTrue="1" operator="equal">
      <formula>"vacances"</formula>
    </cfRule>
  </conditionalFormatting>
  <conditionalFormatting sqref="U39:U40">
    <cfRule type="containsBlanks" dxfId="296" priority="354" stopIfTrue="1">
      <formula>LEN(TRIM(U39))=0</formula>
    </cfRule>
  </conditionalFormatting>
  <conditionalFormatting sqref="U39:U69">
    <cfRule type="cellIs" dxfId="295" priority="353" stopIfTrue="1" operator="equal">
      <formula>"jour férié"</formula>
    </cfRule>
  </conditionalFormatting>
  <conditionalFormatting sqref="U69">
    <cfRule type="cellIs" dxfId="294" priority="352" stopIfTrue="1" operator="equal">
      <formula>"vacances"</formula>
    </cfRule>
  </conditionalFormatting>
  <conditionalFormatting sqref="W39:W40">
    <cfRule type="containsBlanks" dxfId="293" priority="351" stopIfTrue="1">
      <formula>LEN(TRIM(W39))=0</formula>
    </cfRule>
  </conditionalFormatting>
  <conditionalFormatting sqref="W39:W69">
    <cfRule type="cellIs" dxfId="292" priority="350" stopIfTrue="1" operator="equal">
      <formula>"jour férié"</formula>
    </cfRule>
  </conditionalFormatting>
  <conditionalFormatting sqref="W69">
    <cfRule type="cellIs" dxfId="291" priority="349" stopIfTrue="1" operator="equal">
      <formula>"vacances"</formula>
    </cfRule>
  </conditionalFormatting>
  <conditionalFormatting sqref="D46">
    <cfRule type="cellIs" dxfId="290" priority="348" operator="between">
      <formula>"samedi"</formula>
      <formula>"dimanche"</formula>
    </cfRule>
  </conditionalFormatting>
  <conditionalFormatting sqref="C46">
    <cfRule type="cellIs" dxfId="289" priority="347" operator="between">
      <formula>"samedi"</formula>
      <formula>"dimanche"</formula>
    </cfRule>
  </conditionalFormatting>
  <conditionalFormatting sqref="G74">
    <cfRule type="cellIs" dxfId="288" priority="346" stopIfTrue="1" operator="equal">
      <formula>"vacances"</formula>
    </cfRule>
  </conditionalFormatting>
  <conditionalFormatting sqref="D68">
    <cfRule type="containsBlanks" dxfId="287" priority="269" stopIfTrue="1">
      <formula>LEN(TRIM(D68))=0</formula>
    </cfRule>
  </conditionalFormatting>
  <conditionalFormatting sqref="D68">
    <cfRule type="containsBlanks" dxfId="286" priority="267" stopIfTrue="1">
      <formula>LEN(TRIM(D68))=0</formula>
    </cfRule>
  </conditionalFormatting>
  <conditionalFormatting sqref="D68">
    <cfRule type="containsBlanks" dxfId="285" priority="268" stopIfTrue="1">
      <formula>LEN(TRIM(D68))=0</formula>
    </cfRule>
  </conditionalFormatting>
  <conditionalFormatting sqref="D68">
    <cfRule type="cellIs" dxfId="284" priority="266" operator="equal">
      <formula>"vacances"</formula>
    </cfRule>
  </conditionalFormatting>
  <conditionalFormatting sqref="D68">
    <cfRule type="containsBlanks" dxfId="283" priority="265" stopIfTrue="1">
      <formula>LEN(TRIM(D68))=0</formula>
    </cfRule>
  </conditionalFormatting>
  <conditionalFormatting sqref="D68">
    <cfRule type="containsBlanks" dxfId="282" priority="264" stopIfTrue="1">
      <formula>LEN(TRIM(D68))=0</formula>
    </cfRule>
  </conditionalFormatting>
  <conditionalFormatting sqref="D68">
    <cfRule type="cellIs" dxfId="281" priority="263" operator="equal">
      <formula>"vacances"</formula>
    </cfRule>
  </conditionalFormatting>
  <conditionalFormatting sqref="F39:F42">
    <cfRule type="cellIs" dxfId="280" priority="262" stopIfTrue="1" operator="equal">
      <formula>"jour férié"</formula>
    </cfRule>
  </conditionalFormatting>
  <conditionalFormatting sqref="F39:F42">
    <cfRule type="containsBlanks" dxfId="279" priority="261" stopIfTrue="1">
      <formula>LEN(TRIM(F39))=0</formula>
    </cfRule>
  </conditionalFormatting>
  <conditionalFormatting sqref="F39:F42">
    <cfRule type="containsBlanks" dxfId="278" priority="260" stopIfTrue="1">
      <formula>LEN(TRIM(F39))=0</formula>
    </cfRule>
  </conditionalFormatting>
  <conditionalFormatting sqref="F39:F42">
    <cfRule type="containsBlanks" dxfId="277" priority="259" stopIfTrue="1">
      <formula>LEN(TRIM(F39))=0</formula>
    </cfRule>
  </conditionalFormatting>
  <conditionalFormatting sqref="F39:F42">
    <cfRule type="cellIs" dxfId="276" priority="258" operator="equal">
      <formula>"vacances"</formula>
    </cfRule>
  </conditionalFormatting>
  <conditionalFormatting sqref="F39:F42">
    <cfRule type="containsBlanks" dxfId="275" priority="257" stopIfTrue="1">
      <formula>LEN(TRIM(F39))=0</formula>
    </cfRule>
  </conditionalFormatting>
  <conditionalFormatting sqref="F39:F42">
    <cfRule type="containsBlanks" dxfId="274" priority="256" stopIfTrue="1">
      <formula>LEN(TRIM(F39))=0</formula>
    </cfRule>
  </conditionalFormatting>
  <conditionalFormatting sqref="F39:F42">
    <cfRule type="cellIs" dxfId="273" priority="255" operator="equal">
      <formula>"vacances"</formula>
    </cfRule>
  </conditionalFormatting>
  <conditionalFormatting sqref="H49:H53">
    <cfRule type="cellIs" dxfId="272" priority="254" stopIfTrue="1" operator="equal">
      <formula>"jour férié"</formula>
    </cfRule>
  </conditionalFormatting>
  <conditionalFormatting sqref="H49:H53">
    <cfRule type="containsBlanks" dxfId="271" priority="253" stopIfTrue="1">
      <formula>LEN(TRIM(H49))=0</formula>
    </cfRule>
  </conditionalFormatting>
  <conditionalFormatting sqref="H49:H53">
    <cfRule type="containsBlanks" dxfId="270" priority="252" stopIfTrue="1">
      <formula>LEN(TRIM(H49))=0</formula>
    </cfRule>
  </conditionalFormatting>
  <conditionalFormatting sqref="H49:H53">
    <cfRule type="containsBlanks" dxfId="269" priority="251" stopIfTrue="1">
      <formula>LEN(TRIM(H49))=0</formula>
    </cfRule>
  </conditionalFormatting>
  <conditionalFormatting sqref="H49:H53">
    <cfRule type="cellIs" dxfId="268" priority="250" operator="equal">
      <formula>"vacances"</formula>
    </cfRule>
  </conditionalFormatting>
  <conditionalFormatting sqref="H49:H53">
    <cfRule type="containsBlanks" dxfId="267" priority="249" stopIfTrue="1">
      <formula>LEN(TRIM(H49))=0</formula>
    </cfRule>
  </conditionalFormatting>
  <conditionalFormatting sqref="H49:H53">
    <cfRule type="containsBlanks" dxfId="266" priority="248" stopIfTrue="1">
      <formula>LEN(TRIM(H49))=0</formula>
    </cfRule>
  </conditionalFormatting>
  <conditionalFormatting sqref="H49:H53">
    <cfRule type="cellIs" dxfId="265" priority="247" operator="equal">
      <formula>"vacances"</formula>
    </cfRule>
  </conditionalFormatting>
  <conditionalFormatting sqref="J61:J65">
    <cfRule type="cellIs" dxfId="264" priority="246" stopIfTrue="1" operator="equal">
      <formula>"jour férié"</formula>
    </cfRule>
  </conditionalFormatting>
  <conditionalFormatting sqref="J61:J65">
    <cfRule type="containsBlanks" dxfId="263" priority="245" stopIfTrue="1">
      <formula>LEN(TRIM(J61))=0</formula>
    </cfRule>
  </conditionalFormatting>
  <conditionalFormatting sqref="J61:J65">
    <cfRule type="containsBlanks" dxfId="262" priority="244" stopIfTrue="1">
      <formula>LEN(TRIM(J61))=0</formula>
    </cfRule>
  </conditionalFormatting>
  <conditionalFormatting sqref="J61:J65">
    <cfRule type="containsBlanks" dxfId="261" priority="243" stopIfTrue="1">
      <formula>LEN(TRIM(J61))=0</formula>
    </cfRule>
  </conditionalFormatting>
  <conditionalFormatting sqref="J61:J65">
    <cfRule type="cellIs" dxfId="260" priority="242" operator="equal">
      <formula>"vacances"</formula>
    </cfRule>
  </conditionalFormatting>
  <conditionalFormatting sqref="J61:J65">
    <cfRule type="containsBlanks" dxfId="259" priority="241" stopIfTrue="1">
      <formula>LEN(TRIM(J61))=0</formula>
    </cfRule>
  </conditionalFormatting>
  <conditionalFormatting sqref="J61:J65">
    <cfRule type="containsBlanks" dxfId="258" priority="240" stopIfTrue="1">
      <formula>LEN(TRIM(J61))=0</formula>
    </cfRule>
  </conditionalFormatting>
  <conditionalFormatting sqref="J61:J65">
    <cfRule type="cellIs" dxfId="257" priority="239" operator="equal">
      <formula>"vacances"</formula>
    </cfRule>
  </conditionalFormatting>
  <conditionalFormatting sqref="J68:J69">
    <cfRule type="cellIs" dxfId="256" priority="238" stopIfTrue="1" operator="equal">
      <formula>"jour férié"</formula>
    </cfRule>
  </conditionalFormatting>
  <conditionalFormatting sqref="J68:J69">
    <cfRule type="containsBlanks" dxfId="255" priority="237" stopIfTrue="1">
      <formula>LEN(TRIM(J68))=0</formula>
    </cfRule>
  </conditionalFormatting>
  <conditionalFormatting sqref="J68:J69">
    <cfRule type="containsBlanks" dxfId="254" priority="236" stopIfTrue="1">
      <formula>LEN(TRIM(J68))=0</formula>
    </cfRule>
  </conditionalFormatting>
  <conditionalFormatting sqref="J68:J69">
    <cfRule type="containsBlanks" dxfId="253" priority="235" stopIfTrue="1">
      <formula>LEN(TRIM(J68))=0</formula>
    </cfRule>
  </conditionalFormatting>
  <conditionalFormatting sqref="J68:J69">
    <cfRule type="cellIs" dxfId="252" priority="234" operator="equal">
      <formula>"vacances"</formula>
    </cfRule>
  </conditionalFormatting>
  <conditionalFormatting sqref="J68:J69">
    <cfRule type="containsBlanks" dxfId="251" priority="233" stopIfTrue="1">
      <formula>LEN(TRIM(J68))=0</formula>
    </cfRule>
  </conditionalFormatting>
  <conditionalFormatting sqref="J68:J69">
    <cfRule type="containsBlanks" dxfId="250" priority="232" stopIfTrue="1">
      <formula>LEN(TRIM(J68))=0</formula>
    </cfRule>
  </conditionalFormatting>
  <conditionalFormatting sqref="J68:J69">
    <cfRule type="cellIs" dxfId="249" priority="231" operator="equal">
      <formula>"vacances"</formula>
    </cfRule>
  </conditionalFormatting>
  <conditionalFormatting sqref="L39:L41">
    <cfRule type="cellIs" dxfId="248" priority="230" stopIfTrue="1" operator="equal">
      <formula>"jour férié"</formula>
    </cfRule>
  </conditionalFormatting>
  <conditionalFormatting sqref="L39:L41">
    <cfRule type="containsBlanks" dxfId="247" priority="229" stopIfTrue="1">
      <formula>LEN(TRIM(L39))=0</formula>
    </cfRule>
  </conditionalFormatting>
  <conditionalFormatting sqref="L39:L41">
    <cfRule type="containsBlanks" dxfId="246" priority="228" stopIfTrue="1">
      <formula>LEN(TRIM(L39))=0</formula>
    </cfRule>
  </conditionalFormatting>
  <conditionalFormatting sqref="L39:L41">
    <cfRule type="containsBlanks" dxfId="245" priority="227" stopIfTrue="1">
      <formula>LEN(TRIM(L39))=0</formula>
    </cfRule>
  </conditionalFormatting>
  <conditionalFormatting sqref="L39:L41">
    <cfRule type="cellIs" dxfId="244" priority="226" operator="equal">
      <formula>"vacances"</formula>
    </cfRule>
  </conditionalFormatting>
  <conditionalFormatting sqref="L39:L41">
    <cfRule type="containsBlanks" dxfId="243" priority="225" stopIfTrue="1">
      <formula>LEN(TRIM(L39))=0</formula>
    </cfRule>
  </conditionalFormatting>
  <conditionalFormatting sqref="L39:L41">
    <cfRule type="containsBlanks" dxfId="242" priority="224" stopIfTrue="1">
      <formula>LEN(TRIM(L39))=0</formula>
    </cfRule>
  </conditionalFormatting>
  <conditionalFormatting sqref="L39:L41">
    <cfRule type="cellIs" dxfId="241" priority="223" operator="equal">
      <formula>"vacances"</formula>
    </cfRule>
  </conditionalFormatting>
  <conditionalFormatting sqref="P47:P51">
    <cfRule type="cellIs" dxfId="240" priority="192" stopIfTrue="1" operator="equal">
      <formula>"jour férié"</formula>
    </cfRule>
  </conditionalFormatting>
  <conditionalFormatting sqref="P47:P51">
    <cfRule type="containsBlanks" dxfId="239" priority="191" stopIfTrue="1">
      <formula>LEN(TRIM(P47))=0</formula>
    </cfRule>
  </conditionalFormatting>
  <conditionalFormatting sqref="P47:P51">
    <cfRule type="containsBlanks" dxfId="238" priority="190" stopIfTrue="1">
      <formula>LEN(TRIM(P47))=0</formula>
    </cfRule>
  </conditionalFormatting>
  <conditionalFormatting sqref="P47:P51">
    <cfRule type="containsBlanks" dxfId="237" priority="189" stopIfTrue="1">
      <formula>LEN(TRIM(P47))=0</formula>
    </cfRule>
  </conditionalFormatting>
  <conditionalFormatting sqref="P47:P51">
    <cfRule type="cellIs" dxfId="236" priority="188" operator="equal">
      <formula>"vacances"</formula>
    </cfRule>
  </conditionalFormatting>
  <conditionalFormatting sqref="P47:P51">
    <cfRule type="containsBlanks" dxfId="235" priority="187" stopIfTrue="1">
      <formula>LEN(TRIM(P47))=0</formula>
    </cfRule>
  </conditionalFormatting>
  <conditionalFormatting sqref="P47:P51">
    <cfRule type="containsBlanks" dxfId="234" priority="186" stopIfTrue="1">
      <formula>LEN(TRIM(P47))=0</formula>
    </cfRule>
  </conditionalFormatting>
  <conditionalFormatting sqref="P47:P51">
    <cfRule type="cellIs" dxfId="233" priority="185" operator="equal">
      <formula>"vacances"</formula>
    </cfRule>
  </conditionalFormatting>
  <conditionalFormatting sqref="P54:P58">
    <cfRule type="cellIs" dxfId="232" priority="124" stopIfTrue="1" operator="equal">
      <formula>"jour férié"</formula>
    </cfRule>
  </conditionalFormatting>
  <conditionalFormatting sqref="P54:P58">
    <cfRule type="containsBlanks" dxfId="231" priority="123" stopIfTrue="1">
      <formula>LEN(TRIM(P54))=0</formula>
    </cfRule>
  </conditionalFormatting>
  <conditionalFormatting sqref="P54:P58">
    <cfRule type="containsBlanks" dxfId="230" priority="122" stopIfTrue="1">
      <formula>LEN(TRIM(P54))=0</formula>
    </cfRule>
  </conditionalFormatting>
  <conditionalFormatting sqref="P54:P58">
    <cfRule type="containsBlanks" dxfId="229" priority="121" stopIfTrue="1">
      <formula>LEN(TRIM(P54))=0</formula>
    </cfRule>
  </conditionalFormatting>
  <conditionalFormatting sqref="P54:P58">
    <cfRule type="cellIs" dxfId="228" priority="120" operator="equal">
      <formula>"vacances"</formula>
    </cfRule>
  </conditionalFormatting>
  <conditionalFormatting sqref="P54:P58">
    <cfRule type="containsBlanks" dxfId="227" priority="119" stopIfTrue="1">
      <formula>LEN(TRIM(P54))=0</formula>
    </cfRule>
  </conditionalFormatting>
  <conditionalFormatting sqref="P54:P58">
    <cfRule type="containsBlanks" dxfId="226" priority="118" stopIfTrue="1">
      <formula>LEN(TRIM(P54))=0</formula>
    </cfRule>
  </conditionalFormatting>
  <conditionalFormatting sqref="P54:P58">
    <cfRule type="cellIs" dxfId="225" priority="117" operator="equal">
      <formula>"vacances"</formula>
    </cfRule>
  </conditionalFormatting>
  <conditionalFormatting sqref="T49:T53">
    <cfRule type="cellIs" dxfId="224" priority="95" stopIfTrue="1" operator="equal">
      <formula>"jour férié"</formula>
    </cfRule>
  </conditionalFormatting>
  <conditionalFormatting sqref="T49:T53">
    <cfRule type="containsBlanks" dxfId="223" priority="94" stopIfTrue="1">
      <formula>LEN(TRIM(T49))=0</formula>
    </cfRule>
  </conditionalFormatting>
  <conditionalFormatting sqref="T49:T53">
    <cfRule type="containsBlanks" dxfId="222" priority="93" stopIfTrue="1">
      <formula>LEN(TRIM(T49))=0</formula>
    </cfRule>
  </conditionalFormatting>
  <conditionalFormatting sqref="T49:T53">
    <cfRule type="containsBlanks" dxfId="221" priority="92" stopIfTrue="1">
      <formula>LEN(TRIM(T49))=0</formula>
    </cfRule>
  </conditionalFormatting>
  <conditionalFormatting sqref="T49:T53">
    <cfRule type="cellIs" dxfId="220" priority="91" operator="equal">
      <formula>"vacances"</formula>
    </cfRule>
  </conditionalFormatting>
  <conditionalFormatting sqref="T49:T53">
    <cfRule type="containsBlanks" dxfId="219" priority="90" stopIfTrue="1">
      <formula>LEN(TRIM(T49))=0</formula>
    </cfRule>
  </conditionalFormatting>
  <conditionalFormatting sqref="T49:T53">
    <cfRule type="containsBlanks" dxfId="218" priority="89" stopIfTrue="1">
      <formula>LEN(TRIM(T49))=0</formula>
    </cfRule>
  </conditionalFormatting>
  <conditionalFormatting sqref="T49:T53">
    <cfRule type="cellIs" dxfId="217" priority="88" operator="equal">
      <formula>"vacances"</formula>
    </cfRule>
  </conditionalFormatting>
  <conditionalFormatting sqref="T56:T60">
    <cfRule type="cellIs" dxfId="216" priority="87" stopIfTrue="1" operator="equal">
      <formula>"jour férié"</formula>
    </cfRule>
  </conditionalFormatting>
  <conditionalFormatting sqref="T56:T60">
    <cfRule type="containsBlanks" dxfId="215" priority="86" stopIfTrue="1">
      <formula>LEN(TRIM(T56))=0</formula>
    </cfRule>
  </conditionalFormatting>
  <conditionalFormatting sqref="T56:T60">
    <cfRule type="containsBlanks" dxfId="214" priority="85" stopIfTrue="1">
      <formula>LEN(TRIM(T56))=0</formula>
    </cfRule>
  </conditionalFormatting>
  <conditionalFormatting sqref="T56:T60">
    <cfRule type="containsBlanks" dxfId="213" priority="84" stopIfTrue="1">
      <formula>LEN(TRIM(T56))=0</formula>
    </cfRule>
  </conditionalFormatting>
  <conditionalFormatting sqref="T56:T60">
    <cfRule type="cellIs" dxfId="212" priority="83" operator="equal">
      <formula>"vacances"</formula>
    </cfRule>
  </conditionalFormatting>
  <conditionalFormatting sqref="T56:T60">
    <cfRule type="containsBlanks" dxfId="211" priority="82" stopIfTrue="1">
      <formula>LEN(TRIM(T56))=0</formula>
    </cfRule>
  </conditionalFormatting>
  <conditionalFormatting sqref="T56:T60">
    <cfRule type="containsBlanks" dxfId="210" priority="81" stopIfTrue="1">
      <formula>LEN(TRIM(T56))=0</formula>
    </cfRule>
  </conditionalFormatting>
  <conditionalFormatting sqref="T56:T60">
    <cfRule type="cellIs" dxfId="209" priority="80" operator="equal">
      <formula>"vacances"</formula>
    </cfRule>
  </conditionalFormatting>
  <conditionalFormatting sqref="D41:D44">
    <cfRule type="cellIs" dxfId="208" priority="66" stopIfTrue="1" operator="equal">
      <formula>"vacances"</formula>
    </cfRule>
  </conditionalFormatting>
  <conditionalFormatting sqref="D47:D50">
    <cfRule type="cellIs" dxfId="207" priority="65" stopIfTrue="1" operator="equal">
      <formula>"vacances"</formula>
    </cfRule>
  </conditionalFormatting>
  <conditionalFormatting sqref="D54:D58">
    <cfRule type="cellIs" dxfId="206" priority="64" stopIfTrue="1" operator="equal">
      <formula>"vacances"</formula>
    </cfRule>
  </conditionalFormatting>
  <conditionalFormatting sqref="D61:D65">
    <cfRule type="cellIs" dxfId="205" priority="63" stopIfTrue="1" operator="equal">
      <formula>"vacances"</formula>
    </cfRule>
  </conditionalFormatting>
  <conditionalFormatting sqref="D51">
    <cfRule type="cellIs" dxfId="204" priority="62" stopIfTrue="1" operator="equal">
      <formula>"vacances"</formula>
    </cfRule>
  </conditionalFormatting>
  <conditionalFormatting sqref="F45:F49">
    <cfRule type="cellIs" dxfId="203" priority="61" stopIfTrue="1" operator="equal">
      <formula>"vacances"</formula>
    </cfRule>
  </conditionalFormatting>
  <conditionalFormatting sqref="F52:F56">
    <cfRule type="cellIs" dxfId="202" priority="60" stopIfTrue="1" operator="equal">
      <formula>"vacances"</formula>
    </cfRule>
  </conditionalFormatting>
  <conditionalFormatting sqref="F59:F63">
    <cfRule type="cellIs" dxfId="201" priority="59" stopIfTrue="1" operator="equal">
      <formula>"vacances"</formula>
    </cfRule>
  </conditionalFormatting>
  <conditionalFormatting sqref="F66:F69">
    <cfRule type="cellIs" dxfId="200" priority="58" stopIfTrue="1" operator="equal">
      <formula>"vacances"</formula>
    </cfRule>
  </conditionalFormatting>
  <conditionalFormatting sqref="H39">
    <cfRule type="cellIs" dxfId="199" priority="57" stopIfTrue="1" operator="equal">
      <formula>"vacances"</formula>
    </cfRule>
  </conditionalFormatting>
  <conditionalFormatting sqref="H42:H46">
    <cfRule type="cellIs" dxfId="198" priority="56" stopIfTrue="1" operator="equal">
      <formula>"vacances"</formula>
    </cfRule>
  </conditionalFormatting>
  <conditionalFormatting sqref="H56:H60">
    <cfRule type="cellIs" dxfId="197" priority="55" stopIfTrue="1" operator="equal">
      <formula>"vacances"</formula>
    </cfRule>
  </conditionalFormatting>
  <conditionalFormatting sqref="H63:H66">
    <cfRule type="cellIs" dxfId="196" priority="54" stopIfTrue="1" operator="equal">
      <formula>"vacances"</formula>
    </cfRule>
  </conditionalFormatting>
  <conditionalFormatting sqref="J40:J44">
    <cfRule type="cellIs" dxfId="195" priority="53" stopIfTrue="1" operator="equal">
      <formula>"vacances"</formula>
    </cfRule>
  </conditionalFormatting>
  <conditionalFormatting sqref="J47:J51">
    <cfRule type="cellIs" dxfId="194" priority="52" stopIfTrue="1" operator="equal">
      <formula>"vacances"</formula>
    </cfRule>
  </conditionalFormatting>
  <conditionalFormatting sqref="J54:J58">
    <cfRule type="cellIs" dxfId="193" priority="51" stopIfTrue="1" operator="equal">
      <formula>"vacances"</formula>
    </cfRule>
  </conditionalFormatting>
  <conditionalFormatting sqref="L44:L48">
    <cfRule type="cellIs" dxfId="192" priority="50" stopIfTrue="1" operator="equal">
      <formula>"vacances"</formula>
    </cfRule>
  </conditionalFormatting>
  <conditionalFormatting sqref="L51:L55">
    <cfRule type="cellIs" dxfId="191" priority="49" stopIfTrue="1" operator="equal">
      <formula>"vacances"</formula>
    </cfRule>
  </conditionalFormatting>
  <conditionalFormatting sqref="L58:L61">
    <cfRule type="cellIs" dxfId="190" priority="48" stopIfTrue="1" operator="equal">
      <formula>"vacances"</formula>
    </cfRule>
  </conditionalFormatting>
  <conditionalFormatting sqref="L67:L69">
    <cfRule type="cellIs" dxfId="189" priority="46" stopIfTrue="1" operator="equal">
      <formula>"vacances"</formula>
    </cfRule>
  </conditionalFormatting>
  <conditionalFormatting sqref="N41:N45">
    <cfRule type="cellIs" dxfId="188" priority="45" stopIfTrue="1" operator="equal">
      <formula>"vacances"</formula>
    </cfRule>
  </conditionalFormatting>
  <conditionalFormatting sqref="N48:N52">
    <cfRule type="cellIs" dxfId="187" priority="44" stopIfTrue="1" operator="equal">
      <formula>"vacances"</formula>
    </cfRule>
  </conditionalFormatting>
  <conditionalFormatting sqref="N55:N59">
    <cfRule type="cellIs" dxfId="186" priority="43" stopIfTrue="1" operator="equal">
      <formula>"vacances"</formula>
    </cfRule>
  </conditionalFormatting>
  <conditionalFormatting sqref="N62:N66">
    <cfRule type="cellIs" dxfId="185" priority="42" stopIfTrue="1" operator="equal">
      <formula>"vacances"</formula>
    </cfRule>
  </conditionalFormatting>
  <conditionalFormatting sqref="P40:P44">
    <cfRule type="cellIs" dxfId="184" priority="41" stopIfTrue="1" operator="equal">
      <formula>"vacances"</formula>
    </cfRule>
  </conditionalFormatting>
  <conditionalFormatting sqref="P61:P65">
    <cfRule type="cellIs" dxfId="183" priority="40" stopIfTrue="1" operator="equal">
      <formula>"vacances"</formula>
    </cfRule>
  </conditionalFormatting>
  <conditionalFormatting sqref="P68:P69">
    <cfRule type="cellIs" dxfId="182" priority="39" stopIfTrue="1" operator="equal">
      <formula>"vacances"</formula>
    </cfRule>
  </conditionalFormatting>
  <conditionalFormatting sqref="R39:R40">
    <cfRule type="cellIs" dxfId="181" priority="38" stopIfTrue="1" operator="equal">
      <formula>"vacances"</formula>
    </cfRule>
  </conditionalFormatting>
  <conditionalFormatting sqref="R41">
    <cfRule type="cellIs" dxfId="180" priority="37" stopIfTrue="1" operator="equal">
      <formula>"vacances"</formula>
    </cfRule>
  </conditionalFormatting>
  <conditionalFormatting sqref="T39">
    <cfRule type="cellIs" dxfId="179" priority="36" stopIfTrue="1" operator="equal">
      <formula>"vacances"</formula>
    </cfRule>
  </conditionalFormatting>
  <conditionalFormatting sqref="R44:R48">
    <cfRule type="cellIs" dxfId="178" priority="35" stopIfTrue="1" operator="equal">
      <formula>"vacances"</formula>
    </cfRule>
  </conditionalFormatting>
  <conditionalFormatting sqref="R51:R55">
    <cfRule type="cellIs" dxfId="177" priority="34" stopIfTrue="1" operator="equal">
      <formula>"vacances"</formula>
    </cfRule>
  </conditionalFormatting>
  <conditionalFormatting sqref="R58:R62">
    <cfRule type="cellIs" dxfId="176" priority="33" stopIfTrue="1" operator="equal">
      <formula>"vacances"</formula>
    </cfRule>
  </conditionalFormatting>
  <conditionalFormatting sqref="R65:R68">
    <cfRule type="cellIs" dxfId="175" priority="32" stopIfTrue="1" operator="equal">
      <formula>"vacances"</formula>
    </cfRule>
  </conditionalFormatting>
  <conditionalFormatting sqref="T42:T46">
    <cfRule type="cellIs" dxfId="174" priority="31" stopIfTrue="1" operator="equal">
      <formula>"vacances"</formula>
    </cfRule>
  </conditionalFormatting>
  <conditionalFormatting sqref="T63:T67">
    <cfRule type="cellIs" dxfId="173" priority="30" stopIfTrue="1" operator="equal">
      <formula>"vacances"</formula>
    </cfRule>
  </conditionalFormatting>
  <conditionalFormatting sqref="V39:V43">
    <cfRule type="cellIs" dxfId="172" priority="29" stopIfTrue="1" operator="equal">
      <formula>"vacances"</formula>
    </cfRule>
  </conditionalFormatting>
  <conditionalFormatting sqref="V46:V50">
    <cfRule type="cellIs" dxfId="171" priority="28" stopIfTrue="1" operator="equal">
      <formula>"vacances"</formula>
    </cfRule>
  </conditionalFormatting>
  <conditionalFormatting sqref="V53:V57">
    <cfRule type="cellIs" dxfId="170" priority="27" stopIfTrue="1" operator="equal">
      <formula>"vacances"</formula>
    </cfRule>
  </conditionalFormatting>
  <conditionalFormatting sqref="V60:V62">
    <cfRule type="cellIs" dxfId="169" priority="26" stopIfTrue="1" operator="equal">
      <formula>"vacances"</formula>
    </cfRule>
  </conditionalFormatting>
  <conditionalFormatting sqref="V64">
    <cfRule type="cellIs" dxfId="168" priority="25" stopIfTrue="1" operator="equal">
      <formula>"vacances"</formula>
    </cfRule>
  </conditionalFormatting>
  <conditionalFormatting sqref="V67:V68">
    <cfRule type="cellIs" dxfId="167" priority="24" stopIfTrue="1" operator="equal">
      <formula>"vacances"</formula>
    </cfRule>
  </conditionalFormatting>
  <conditionalFormatting sqref="X39:X41">
    <cfRule type="cellIs" dxfId="166" priority="23" stopIfTrue="1" operator="equal">
      <formula>"vacances"</formula>
    </cfRule>
  </conditionalFormatting>
  <conditionalFormatting sqref="V63">
    <cfRule type="cellIs" dxfId="165" priority="22" stopIfTrue="1" operator="equal">
      <formula>"vacances"</formula>
    </cfRule>
  </conditionalFormatting>
  <conditionalFormatting sqref="H67">
    <cfRule type="cellIs" dxfId="164" priority="21" stopIfTrue="1" operator="equal">
      <formula>"vacances"</formula>
    </cfRule>
  </conditionalFormatting>
  <conditionalFormatting sqref="L63:L64">
    <cfRule type="cellIs" dxfId="163" priority="20" stopIfTrue="1" operator="equal">
      <formula>"vacances"</formula>
    </cfRule>
  </conditionalFormatting>
  <conditionalFormatting sqref="L62">
    <cfRule type="cellIs" dxfId="162" priority="16" stopIfTrue="1" operator="equal">
      <formula>"jour férié"</formula>
    </cfRule>
  </conditionalFormatting>
  <conditionalFormatting sqref="L62">
    <cfRule type="containsBlanks" dxfId="161" priority="15" stopIfTrue="1">
      <formula>LEN(TRIM(L62))=0</formula>
    </cfRule>
  </conditionalFormatting>
  <conditionalFormatting sqref="L62">
    <cfRule type="containsBlanks" dxfId="160" priority="14" stopIfTrue="1">
      <formula>LEN(TRIM(L62))=0</formula>
    </cfRule>
  </conditionalFormatting>
  <conditionalFormatting sqref="L62">
    <cfRule type="containsBlanks" dxfId="159" priority="13" stopIfTrue="1">
      <formula>LEN(TRIM(L62))=0</formula>
    </cfRule>
  </conditionalFormatting>
  <conditionalFormatting sqref="L62">
    <cfRule type="cellIs" dxfId="158" priority="12" operator="equal">
      <formula>"vacances"</formula>
    </cfRule>
  </conditionalFormatting>
  <conditionalFormatting sqref="L62">
    <cfRule type="containsBlanks" dxfId="157" priority="11" stopIfTrue="1">
      <formula>LEN(TRIM(L62))=0</formula>
    </cfRule>
  </conditionalFormatting>
  <conditionalFormatting sqref="L62">
    <cfRule type="containsBlanks" dxfId="156" priority="10" stopIfTrue="1">
      <formula>LEN(TRIM(L62))=0</formula>
    </cfRule>
  </conditionalFormatting>
  <conditionalFormatting sqref="L62">
    <cfRule type="cellIs" dxfId="155" priority="9" operator="equal">
      <formula>"vacances"</formula>
    </cfRule>
  </conditionalFormatting>
  <conditionalFormatting sqref="L65:L66">
    <cfRule type="cellIs" dxfId="154" priority="8" stopIfTrue="1" operator="equal">
      <formula>"jour férié"</formula>
    </cfRule>
  </conditionalFormatting>
  <conditionalFormatting sqref="L65:L66">
    <cfRule type="containsBlanks" dxfId="153" priority="7" stopIfTrue="1">
      <formula>LEN(TRIM(L65))=0</formula>
    </cfRule>
  </conditionalFormatting>
  <conditionalFormatting sqref="L65:L66">
    <cfRule type="containsBlanks" dxfId="152" priority="6" stopIfTrue="1">
      <formula>LEN(TRIM(L65))=0</formula>
    </cfRule>
  </conditionalFormatting>
  <conditionalFormatting sqref="L65:L66">
    <cfRule type="containsBlanks" dxfId="151" priority="5" stopIfTrue="1">
      <formula>LEN(TRIM(L65))=0</formula>
    </cfRule>
  </conditionalFormatting>
  <conditionalFormatting sqref="L65:L66">
    <cfRule type="cellIs" dxfId="150" priority="4" operator="equal">
      <formula>"vacances"</formula>
    </cfRule>
  </conditionalFormatting>
  <conditionalFormatting sqref="L65:L66">
    <cfRule type="containsBlanks" dxfId="149" priority="3" stopIfTrue="1">
      <formula>LEN(TRIM(L65))=0</formula>
    </cfRule>
  </conditionalFormatting>
  <conditionalFormatting sqref="L65:L66">
    <cfRule type="containsBlanks" dxfId="148" priority="2" stopIfTrue="1">
      <formula>LEN(TRIM(L65))=0</formula>
    </cfRule>
  </conditionalFormatting>
  <conditionalFormatting sqref="L65:L66">
    <cfRule type="cellIs" dxfId="147" priority="1" operator="equal">
      <formula>"vacances"</formula>
    </cfRule>
  </conditionalFormatting>
  <pageMargins left="0.23622047244094491" right="0.23622047244094491" top="0.74803149606299213" bottom="0.74803149606299213" header="0.31496062992125984" footer="0.31496062992125984"/>
  <pageSetup paperSize="9" scale="61" firstPageNumber="0" orientation="landscape" horizontalDpi="300" verticalDpi="3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9"/>
  <sheetViews>
    <sheetView showGridLines="0" topLeftCell="A22" zoomScaleNormal="100" zoomScaleSheetLayoutView="106" workbookViewId="0">
      <selection activeCell="B36" sqref="B36"/>
    </sheetView>
  </sheetViews>
  <sheetFormatPr baseColWidth="10" defaultColWidth="11" defaultRowHeight="12.75"/>
  <cols>
    <col min="1" max="1" width="13.140625" customWidth="1"/>
    <col min="2" max="2" width="12" customWidth="1"/>
    <col min="3" max="3" width="12.140625" customWidth="1"/>
    <col min="4" max="4" width="12.42578125" customWidth="1"/>
    <col min="5" max="5" width="12.140625" customWidth="1"/>
    <col min="6" max="6" width="13.7109375" customWidth="1"/>
    <col min="7" max="7" width="11" customWidth="1"/>
    <col min="14" max="14" width="11" customWidth="1"/>
  </cols>
  <sheetData>
    <row r="1" spans="1:17" ht="20.25">
      <c r="A1" s="4" t="s">
        <v>35</v>
      </c>
      <c r="C1" s="75"/>
    </row>
    <row r="2" spans="1:17" ht="19.5" customHeight="1">
      <c r="A2" s="5"/>
    </row>
    <row r="3" spans="1:17" ht="18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Q3" s="3"/>
    </row>
    <row r="4" spans="1:17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Q4" s="3"/>
    </row>
    <row r="5" spans="1:17" ht="20.25">
      <c r="A5" s="184" t="s">
        <v>29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7" ht="15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7" ht="18.75">
      <c r="A7" s="76" t="s">
        <v>19</v>
      </c>
      <c r="B7" s="6"/>
      <c r="C7" s="6"/>
      <c r="D7" s="102">
        <v>1.6666666666666667</v>
      </c>
      <c r="E7" s="73"/>
      <c r="F7" s="6"/>
      <c r="G7" s="6"/>
      <c r="H7" s="6"/>
      <c r="I7" s="6"/>
      <c r="J7" s="6"/>
      <c r="K7" s="6"/>
      <c r="L7" s="6"/>
    </row>
    <row r="8" spans="1:17">
      <c r="A8" s="3"/>
      <c r="B8" s="7"/>
      <c r="C8" s="7"/>
      <c r="D8" s="7"/>
      <c r="E8" s="7"/>
      <c r="F8" s="7"/>
      <c r="G8" s="8"/>
      <c r="H8" s="8"/>
      <c r="I8" s="8"/>
      <c r="J8" s="5"/>
      <c r="K8" s="5"/>
      <c r="L8" s="5"/>
    </row>
    <row r="9" spans="1:17" ht="19.5" customHeight="1">
      <c r="A9" s="9"/>
      <c r="B9" s="185" t="s">
        <v>23</v>
      </c>
      <c r="C9" s="185"/>
      <c r="D9" s="185"/>
      <c r="E9" s="185"/>
      <c r="F9" s="94" t="s">
        <v>22</v>
      </c>
      <c r="H9" s="5"/>
      <c r="I9" s="5"/>
    </row>
    <row r="10" spans="1:17" ht="18.75">
      <c r="A10" s="11" t="s">
        <v>13</v>
      </c>
      <c r="B10" s="80">
        <v>0.35416666666666669</v>
      </c>
      <c r="C10" s="80">
        <v>0.54166666666666663</v>
      </c>
      <c r="D10" s="80">
        <v>0.57291666666666663</v>
      </c>
      <c r="E10" s="80">
        <v>0.72916666666666663</v>
      </c>
      <c r="F10" s="64">
        <f>(C10-B10)+(E10-D10)</f>
        <v>0.34374999999999994</v>
      </c>
      <c r="G10" s="12"/>
      <c r="H10" s="84" t="s">
        <v>24</v>
      </c>
    </row>
    <row r="11" spans="1:17" ht="18.75">
      <c r="A11" s="11" t="s">
        <v>14</v>
      </c>
      <c r="B11" s="80">
        <v>0.35416666666666669</v>
      </c>
      <c r="C11" s="80">
        <v>0.54166666666666663</v>
      </c>
      <c r="D11" s="80">
        <v>0.57291666666666663</v>
      </c>
      <c r="E11" s="80">
        <v>0.72916666666666663</v>
      </c>
      <c r="F11" s="64">
        <f t="shared" ref="F11:F14" si="0">(C11-B11)+(E11-D11)</f>
        <v>0.34374999999999994</v>
      </c>
      <c r="G11" s="12"/>
      <c r="H11" s="81" t="s">
        <v>27</v>
      </c>
    </row>
    <row r="12" spans="1:17" ht="18.75">
      <c r="A12" s="11" t="s">
        <v>15</v>
      </c>
      <c r="B12" s="80">
        <v>0.35416666666666669</v>
      </c>
      <c r="C12" s="80">
        <v>0.54166666666666663</v>
      </c>
      <c r="D12" s="80">
        <v>0.57291666666666663</v>
      </c>
      <c r="E12" s="80">
        <v>0.72916666666666663</v>
      </c>
      <c r="F12" s="64">
        <f t="shared" si="0"/>
        <v>0.34374999999999994</v>
      </c>
      <c r="G12" s="12"/>
      <c r="H12" s="81" t="s">
        <v>28</v>
      </c>
    </row>
    <row r="13" spans="1:17" ht="18.75">
      <c r="A13" s="11" t="s">
        <v>16</v>
      </c>
      <c r="B13" s="80">
        <v>0.35416666666666669</v>
      </c>
      <c r="C13" s="80">
        <v>0.54166666666666663</v>
      </c>
      <c r="D13" s="80">
        <v>0.57291666666666663</v>
      </c>
      <c r="E13" s="80">
        <v>0.72916666666666663</v>
      </c>
      <c r="F13" s="64">
        <f t="shared" si="0"/>
        <v>0.34374999999999994</v>
      </c>
      <c r="G13" s="12"/>
      <c r="H13" s="81" t="s">
        <v>25</v>
      </c>
    </row>
    <row r="14" spans="1:17" ht="18.75">
      <c r="A14" s="57" t="s">
        <v>17</v>
      </c>
      <c r="B14" s="80">
        <v>0.35416666666666669</v>
      </c>
      <c r="C14" s="80">
        <v>0.54166666666666663</v>
      </c>
      <c r="D14" s="80">
        <v>0.57291666666666663</v>
      </c>
      <c r="E14" s="80">
        <v>0.72916666666666663</v>
      </c>
      <c r="F14" s="64">
        <f t="shared" si="0"/>
        <v>0.34374999999999994</v>
      </c>
      <c r="G14" s="12"/>
      <c r="H14" s="81" t="s">
        <v>26</v>
      </c>
    </row>
    <row r="15" spans="1:17" ht="18.75" customHeight="1">
      <c r="A15" s="66"/>
      <c r="B15" s="67"/>
      <c r="C15" s="67"/>
      <c r="D15" s="95"/>
      <c r="E15" s="96"/>
      <c r="F15" s="90">
        <f>SUM(F10:F14)</f>
        <v>1.7187499999999998</v>
      </c>
      <c r="H15" s="81" t="s">
        <v>34</v>
      </c>
    </row>
    <row r="16" spans="1:17" ht="18.75">
      <c r="A16" s="10" t="s">
        <v>31</v>
      </c>
      <c r="B16" s="10"/>
      <c r="C16" s="100">
        <v>1.6666666666666667</v>
      </c>
      <c r="D16" s="65"/>
      <c r="E16" s="10"/>
      <c r="F16" s="12"/>
      <c r="G16" s="12"/>
      <c r="H16" s="12"/>
      <c r="I16" s="12"/>
      <c r="J16" s="12"/>
    </row>
    <row r="17" spans="1:18" ht="15">
      <c r="A17" s="13" t="s">
        <v>32</v>
      </c>
      <c r="B17" s="14"/>
      <c r="C17" s="73">
        <f>43*D7/C16</f>
        <v>43</v>
      </c>
      <c r="D17" s="12"/>
      <c r="E17" s="12"/>
      <c r="F17" s="12"/>
      <c r="G17" s="12"/>
      <c r="H17" s="10"/>
      <c r="I17" s="10"/>
      <c r="J17" s="10"/>
      <c r="K17" s="5"/>
      <c r="L17" s="5"/>
      <c r="M17" s="5"/>
    </row>
    <row r="18" spans="1:18" ht="15">
      <c r="A18" s="12"/>
      <c r="B18" s="10"/>
      <c r="C18" s="10"/>
      <c r="D18" s="10"/>
      <c r="E18" s="10"/>
      <c r="F18" s="10"/>
      <c r="G18" s="10"/>
      <c r="H18" s="10"/>
      <c r="I18" s="10"/>
      <c r="J18" s="12"/>
    </row>
    <row r="19" spans="1:18" ht="15.75">
      <c r="A19" s="15" t="s">
        <v>1</v>
      </c>
      <c r="B19" s="10"/>
      <c r="C19" s="10"/>
      <c r="D19" s="10"/>
      <c r="E19" s="10"/>
      <c r="F19" s="10"/>
      <c r="G19" s="10"/>
      <c r="H19" s="10"/>
      <c r="I19" s="10"/>
      <c r="J19" s="12"/>
    </row>
    <row r="20" spans="1:18" ht="21">
      <c r="A20" s="9"/>
      <c r="B20" s="91" t="s">
        <v>23</v>
      </c>
      <c r="C20" s="101"/>
      <c r="D20" s="101"/>
      <c r="E20" s="92"/>
      <c r="F20" s="77" t="s">
        <v>22</v>
      </c>
      <c r="G20" s="10"/>
      <c r="H20" s="10"/>
      <c r="I20" s="12"/>
      <c r="L20" s="3"/>
      <c r="M20" s="3"/>
      <c r="N20" s="3"/>
      <c r="O20" s="3"/>
      <c r="P20" s="3"/>
      <c r="Q20" s="3"/>
      <c r="R20" s="3"/>
    </row>
    <row r="21" spans="1:18" ht="18.75">
      <c r="A21" s="16"/>
      <c r="B21" s="17">
        <v>0.33333333333333331</v>
      </c>
      <c r="C21" s="18">
        <v>0.5</v>
      </c>
      <c r="D21" s="18">
        <v>0.54166666666666663</v>
      </c>
      <c r="E21" s="18">
        <v>0.70833333333333337</v>
      </c>
      <c r="F21" s="64">
        <f>(C21-B21)+(E21-D21)</f>
        <v>0.33333333333333343</v>
      </c>
      <c r="G21" s="10"/>
      <c r="L21" s="3"/>
      <c r="M21" s="3"/>
      <c r="N21" s="3"/>
      <c r="O21" s="97"/>
      <c r="P21" s="3"/>
      <c r="Q21" s="3"/>
      <c r="R21" s="3"/>
    </row>
    <row r="22" spans="1:18" ht="3.75" customHeight="1">
      <c r="A22" s="10"/>
      <c r="B22" s="65"/>
      <c r="C22" s="65"/>
      <c r="D22" s="65"/>
      <c r="E22" s="10"/>
      <c r="F22" s="65"/>
      <c r="J22" s="3"/>
      <c r="K22" s="3"/>
      <c r="L22" s="3"/>
      <c r="M22" s="97"/>
      <c r="N22" s="3"/>
      <c r="O22" s="3"/>
      <c r="P22" s="3"/>
    </row>
    <row r="23" spans="1:18" ht="15">
      <c r="A23" s="13" t="s">
        <v>30</v>
      </c>
      <c r="D23" s="10"/>
      <c r="E23" s="10"/>
      <c r="F23" s="10"/>
      <c r="G23" s="10"/>
      <c r="H23" s="10"/>
      <c r="I23" s="10"/>
      <c r="J23" s="12"/>
    </row>
    <row r="24" spans="1:18" ht="15">
      <c r="A24" s="13" t="s">
        <v>31</v>
      </c>
      <c r="B24" s="10"/>
      <c r="C24" s="99">
        <v>0.33333333333333331</v>
      </c>
      <c r="E24" s="10"/>
      <c r="F24" s="10"/>
      <c r="G24" s="10"/>
      <c r="H24" s="10"/>
      <c r="I24" s="10"/>
      <c r="J24" s="12"/>
    </row>
    <row r="25" spans="1:18" ht="15">
      <c r="A25" s="13" t="s">
        <v>33</v>
      </c>
      <c r="B25" s="10"/>
      <c r="C25" s="99">
        <f>C24/C16*D7</f>
        <v>0.33333333333333331</v>
      </c>
      <c r="E25" s="10"/>
      <c r="F25" s="10"/>
      <c r="G25" s="10"/>
      <c r="H25" s="10"/>
      <c r="I25" s="10"/>
      <c r="J25" s="12"/>
    </row>
    <row r="26" spans="1:18" ht="15">
      <c r="A26" s="19"/>
      <c r="B26" s="10"/>
      <c r="C26" s="10"/>
      <c r="D26" s="10"/>
      <c r="E26" s="10"/>
      <c r="F26" s="10"/>
      <c r="G26" s="10"/>
      <c r="H26" s="10"/>
      <c r="I26" s="10"/>
      <c r="J26" s="12"/>
    </row>
    <row r="27" spans="1:18" ht="15">
      <c r="A27" s="186" t="s">
        <v>21</v>
      </c>
      <c r="B27" s="186"/>
      <c r="C27" s="12"/>
      <c r="D27" s="12"/>
      <c r="E27" s="12" t="s">
        <v>2</v>
      </c>
      <c r="G27" s="10"/>
      <c r="H27" s="10"/>
      <c r="I27" s="6" t="s">
        <v>3</v>
      </c>
    </row>
    <row r="28" spans="1:18" ht="15">
      <c r="A28" s="73"/>
      <c r="B28" s="73"/>
      <c r="C28" s="12"/>
      <c r="D28" s="12"/>
      <c r="E28" s="12"/>
      <c r="F28" s="6"/>
      <c r="G28" s="10"/>
      <c r="H28" s="10"/>
      <c r="I28" s="12"/>
      <c r="J28" s="6"/>
    </row>
    <row r="29" spans="1:18" ht="15">
      <c r="A29" s="73"/>
      <c r="B29" s="73"/>
      <c r="C29" s="12"/>
      <c r="D29" s="12"/>
      <c r="E29" s="12"/>
      <c r="F29" s="6"/>
      <c r="G29" s="10"/>
      <c r="H29" s="10"/>
      <c r="I29" s="12"/>
      <c r="J29" s="6"/>
    </row>
    <row r="30" spans="1:18" ht="15.75">
      <c r="A30" s="186" t="s">
        <v>4</v>
      </c>
      <c r="B30" s="186"/>
      <c r="C30" s="20"/>
      <c r="D30" s="12"/>
      <c r="E30" s="12"/>
      <c r="F30" s="6"/>
      <c r="G30" s="10"/>
      <c r="H30" s="10"/>
      <c r="I30" s="12" t="s">
        <v>36</v>
      </c>
      <c r="J30" s="6"/>
    </row>
    <row r="31" spans="1:18" ht="15">
      <c r="A31" s="6"/>
      <c r="B31" s="6"/>
      <c r="C31" s="12"/>
      <c r="D31" s="12"/>
      <c r="E31" s="12"/>
      <c r="F31" s="6"/>
      <c r="G31" s="10"/>
      <c r="H31" s="10"/>
      <c r="I31" s="12"/>
      <c r="J31" s="6"/>
    </row>
    <row r="32" spans="1:18" ht="18">
      <c r="A32" s="21"/>
      <c r="C32" s="2"/>
      <c r="D32" s="5"/>
      <c r="F32" s="5"/>
      <c r="G32" s="5"/>
      <c r="H32" s="5"/>
      <c r="I32" s="5"/>
      <c r="M32" s="22"/>
    </row>
    <row r="33" spans="1:24" ht="18.75" customHeight="1">
      <c r="A33" s="4" t="str">
        <f>A1</f>
        <v>NOM PRENOM : ORTEGA Nathalie</v>
      </c>
      <c r="C33" s="75"/>
      <c r="I33" s="23"/>
      <c r="J33" s="24"/>
      <c r="K33" s="25"/>
      <c r="L33" s="24"/>
      <c r="M33" s="25"/>
      <c r="N33" s="26"/>
      <c r="O33" s="27"/>
      <c r="P33" s="26"/>
      <c r="Q33" s="27"/>
      <c r="R33" s="26"/>
      <c r="S33" s="27"/>
      <c r="T33" s="26"/>
      <c r="U33" s="27"/>
      <c r="V33" s="26"/>
      <c r="W33" s="27"/>
      <c r="X33" s="28"/>
    </row>
    <row r="34" spans="1:24" ht="21" customHeight="1" thickBot="1">
      <c r="A34" s="29"/>
      <c r="B34" s="28"/>
      <c r="C34" s="29"/>
      <c r="D34" s="28"/>
      <c r="E34" s="29"/>
      <c r="F34" s="28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29"/>
      <c r="X34" s="28"/>
    </row>
    <row r="35" spans="1:24" ht="13.5" thickTop="1">
      <c r="A35" s="30">
        <v>42614</v>
      </c>
      <c r="B35" s="31" t="s">
        <v>5</v>
      </c>
      <c r="C35" s="32">
        <f>A35+30</f>
        <v>42644</v>
      </c>
      <c r="D35" s="31" t="s">
        <v>5</v>
      </c>
      <c r="E35" s="32">
        <f>C35+31</f>
        <v>42675</v>
      </c>
      <c r="F35" s="31" t="s">
        <v>5</v>
      </c>
      <c r="G35" s="32">
        <f>E35+30</f>
        <v>42705</v>
      </c>
      <c r="H35" s="31" t="s">
        <v>5</v>
      </c>
      <c r="I35" s="32">
        <f>G35+31</f>
        <v>42736</v>
      </c>
      <c r="J35" s="31" t="s">
        <v>5</v>
      </c>
      <c r="K35" s="32">
        <f>I35+31</f>
        <v>42767</v>
      </c>
      <c r="L35" s="31" t="s">
        <v>5</v>
      </c>
      <c r="M35" s="32">
        <f>K35+31</f>
        <v>42798</v>
      </c>
      <c r="N35" s="31" t="s">
        <v>5</v>
      </c>
      <c r="O35" s="32">
        <f>M35+31</f>
        <v>42829</v>
      </c>
      <c r="P35" s="31" t="s">
        <v>5</v>
      </c>
      <c r="Q35" s="32">
        <f>O35+31</f>
        <v>42860</v>
      </c>
      <c r="R35" s="31" t="s">
        <v>5</v>
      </c>
      <c r="S35" s="32">
        <f>Q35+31</f>
        <v>42891</v>
      </c>
      <c r="T35" s="31" t="s">
        <v>5</v>
      </c>
      <c r="U35" s="32">
        <f>S35+31</f>
        <v>42922</v>
      </c>
      <c r="V35" s="31" t="s">
        <v>5</v>
      </c>
      <c r="W35" s="32">
        <f>U35+31</f>
        <v>42953</v>
      </c>
      <c r="X35" s="31" t="s">
        <v>5</v>
      </c>
    </row>
    <row r="36" spans="1:24">
      <c r="A36" s="46">
        <v>42614</v>
      </c>
      <c r="B36" s="47">
        <f>IF(TEXT(A36,"jjj")="sam","",IF(TEXT(A36,"jjj")="dim","",(VLOOKUP(TEXT(A36,"jjj"),$A$10:$F$14,6,FALSE))))</f>
        <v>0.34374999999999994</v>
      </c>
      <c r="C36" s="48">
        <f>A65+1</f>
        <v>42644</v>
      </c>
      <c r="D36" s="47" t="str">
        <f>IF(TEXT(C36,"jjj")="sam","",IF(TEXT(C36,"jjj")="dim","",(VLOOKUP(TEXT(C36,"jjj"),$A$10:$F$14,6,FALSE))))</f>
        <v/>
      </c>
      <c r="E36" s="49">
        <f>C66+1</f>
        <v>42675</v>
      </c>
      <c r="F36" s="47">
        <f>IF(TEXT(E36,"jjj")="sam","",IF(TEXT(E36,"jjj")="dim","",(VLOOKUP(TEXT(E36,"jjj"),$A$10:$F$14,6,FALSE))))</f>
        <v>0.34374999999999994</v>
      </c>
      <c r="G36" s="48">
        <f>E65+1</f>
        <v>42705</v>
      </c>
      <c r="H36" s="47">
        <f t="shared" ref="H36:H51" si="1">IF(TEXT(G36,"jjj")="sam","",IF(TEXT(G36,"jjj")="dim","",(VLOOKUP(TEXT(G36,"jjj"),$A$10:$F$14,6,FALSE))))</f>
        <v>0.34374999999999994</v>
      </c>
      <c r="I36" s="50">
        <f>G66+1</f>
        <v>42736</v>
      </c>
      <c r="J36" s="47" t="str">
        <f t="shared" ref="J36:L51" si="2">IF(TEXT(I36,"jjj")="sam","",IF(TEXT(I36,"jjj")="dim","",(VLOOKUP(TEXT(I36,"jjj"),$A$10:$F$14,6,FALSE))))</f>
        <v/>
      </c>
      <c r="K36" s="51">
        <f>I66+1</f>
        <v>42767</v>
      </c>
      <c r="L36" s="89">
        <f t="shared" si="2"/>
        <v>0.34374999999999994</v>
      </c>
      <c r="M36" s="52">
        <f>K63+1</f>
        <v>42795</v>
      </c>
      <c r="N36" s="47">
        <f t="shared" ref="N36:P49" si="3">IF(TEXT(M36,"jjj")="sam","",IF(TEXT(M36,"jjj")="dim","",(VLOOKUP(TEXT(M36,"jjj"),$A$10:$F$14,6,FALSE))))</f>
        <v>0.34374999999999994</v>
      </c>
      <c r="O36" s="51">
        <f>M66+1</f>
        <v>42826</v>
      </c>
      <c r="P36" s="47" t="str">
        <f t="shared" si="3"/>
        <v/>
      </c>
      <c r="Q36" s="49">
        <f>O65+1</f>
        <v>42856</v>
      </c>
      <c r="R36" s="89">
        <f t="shared" ref="P36:R51" si="4">IF(TEXT(Q36,"jjj")="sam","",IF(TEXT(Q36,"jjj")="dim","",(VLOOKUP(TEXT(Q36,"jjj"),$A$10:$F$14,6,FALSE))))</f>
        <v>0.34374999999999994</v>
      </c>
      <c r="S36" s="51">
        <f>Q66+1</f>
        <v>42887</v>
      </c>
      <c r="T36" s="47">
        <f t="shared" ref="T36:V51" si="5">IF(TEXT(S36,"jjj")="sam","",IF(TEXT(S36,"jjj")="dim","",(VLOOKUP(TEXT(S36,"jjj"),$A$10:$F$14,6,FALSE))))</f>
        <v>0.34374999999999994</v>
      </c>
      <c r="U36" s="51">
        <f>S65+1</f>
        <v>42917</v>
      </c>
      <c r="V36" s="47" t="str">
        <f t="shared" si="5"/>
        <v/>
      </c>
      <c r="W36" s="53">
        <f>U66+1</f>
        <v>42948</v>
      </c>
      <c r="X36" s="62"/>
    </row>
    <row r="37" spans="1:24">
      <c r="A37" s="46">
        <f>A36+1</f>
        <v>42615</v>
      </c>
      <c r="B37" s="47">
        <f t="shared" ref="B37:B65" si="6">IF(TEXT(A37,"jjj")="sam","",IF(TEXT(A37,"jjj")="dim","",(VLOOKUP(TEXT(A37,"jjj"),$A$10:$F$14,6,FALSE))))</f>
        <v>0.34374999999999994</v>
      </c>
      <c r="C37" s="48">
        <f>C36+1</f>
        <v>42645</v>
      </c>
      <c r="D37" s="47" t="str">
        <f>IF(TEXT(C37,"jjj")="sam","",IF(TEXT(C37,"jjj")="dim","",(VLOOKUP(TEXT(C37,"jjj"),$A$10:$F$14,6,FALSE))))</f>
        <v/>
      </c>
      <c r="E37" s="49">
        <f>E36+1</f>
        <v>42676</v>
      </c>
      <c r="F37" s="47">
        <f t="shared" ref="F37:F41" si="7">IF(TEXT(E37,"jjj")="sam","",IF(TEXT(E37,"jjj")="dim","",(VLOOKUP(TEXT(E37,"jjj"),$A$10:$F$14,6,FALSE))))</f>
        <v>0.34374999999999994</v>
      </c>
      <c r="G37" s="48">
        <f>G36+1</f>
        <v>42706</v>
      </c>
      <c r="H37" s="47">
        <f t="shared" si="1"/>
        <v>0.34374999999999994</v>
      </c>
      <c r="I37" s="50">
        <f>I36+1</f>
        <v>42737</v>
      </c>
      <c r="J37" s="89">
        <f t="shared" si="2"/>
        <v>0.34374999999999994</v>
      </c>
      <c r="K37" s="51">
        <f>K36+1</f>
        <v>42768</v>
      </c>
      <c r="L37" s="62"/>
      <c r="M37" s="52">
        <f>M36+1</f>
        <v>42796</v>
      </c>
      <c r="N37" s="47">
        <f t="shared" si="3"/>
        <v>0.34374999999999994</v>
      </c>
      <c r="O37" s="51">
        <f>O36+1</f>
        <v>42827</v>
      </c>
      <c r="P37" s="47" t="str">
        <f t="shared" si="3"/>
        <v/>
      </c>
      <c r="Q37" s="49">
        <f>Q36+1</f>
        <v>42857</v>
      </c>
      <c r="R37" s="62"/>
      <c r="S37" s="51">
        <f>S36+1</f>
        <v>42888</v>
      </c>
      <c r="T37" s="47">
        <f t="shared" si="5"/>
        <v>0.34374999999999994</v>
      </c>
      <c r="U37" s="51">
        <f>U36+1</f>
        <v>42918</v>
      </c>
      <c r="V37" s="47" t="str">
        <f t="shared" si="5"/>
        <v/>
      </c>
      <c r="W37" s="53">
        <f>W36+1</f>
        <v>42949</v>
      </c>
      <c r="X37" s="62"/>
    </row>
    <row r="38" spans="1:24" ht="13.5" customHeight="1">
      <c r="A38" s="46">
        <f t="shared" ref="A38:A64" si="8">A37+1</f>
        <v>42616</v>
      </c>
      <c r="B38" s="47" t="str">
        <f t="shared" si="6"/>
        <v/>
      </c>
      <c r="C38" s="48">
        <f t="shared" ref="C38:C66" si="9">C37+1</f>
        <v>42646</v>
      </c>
      <c r="D38" s="89">
        <f t="shared" ref="D38:D40" si="10">IF(TEXT(C38,"jjj")="sam","",IF(TEXT(C38,"jjj")="dim","",(VLOOKUP(TEXT(C38,"jjj"),$A$10:$F$14,6,FALSE))))</f>
        <v>0.34374999999999994</v>
      </c>
      <c r="E38" s="49">
        <f t="shared" ref="E38:E65" si="11">E37+1</f>
        <v>42677</v>
      </c>
      <c r="F38" s="47">
        <f t="shared" si="7"/>
        <v>0.34374999999999994</v>
      </c>
      <c r="G38" s="48">
        <f t="shared" ref="G38:G66" si="12">G37+1</f>
        <v>42707</v>
      </c>
      <c r="H38" s="47" t="str">
        <f t="shared" si="1"/>
        <v/>
      </c>
      <c r="I38" s="50">
        <f t="shared" ref="I38:I66" si="13">I37+1</f>
        <v>42738</v>
      </c>
      <c r="J38" s="47">
        <f t="shared" si="2"/>
        <v>0.34374999999999994</v>
      </c>
      <c r="K38" s="51">
        <f t="shared" ref="K38:K63" si="14">K37+1</f>
        <v>42769</v>
      </c>
      <c r="L38" s="62"/>
      <c r="M38" s="52">
        <f t="shared" ref="M38:M65" si="15">M37+1</f>
        <v>42797</v>
      </c>
      <c r="N38" s="47">
        <f t="shared" si="3"/>
        <v>0.34374999999999994</v>
      </c>
      <c r="O38" s="51">
        <f t="shared" ref="O38:O65" si="16">O37+1</f>
        <v>42828</v>
      </c>
      <c r="P38" s="47">
        <f t="shared" si="4"/>
        <v>0.34374999999999994</v>
      </c>
      <c r="Q38" s="49">
        <f t="shared" ref="Q38:Q66" si="17">Q37+1</f>
        <v>42858</v>
      </c>
      <c r="R38" s="62"/>
      <c r="S38" s="51">
        <f t="shared" ref="S38:S64" si="18">S37+1</f>
        <v>42889</v>
      </c>
      <c r="T38" s="47" t="str">
        <f t="shared" si="5"/>
        <v/>
      </c>
      <c r="U38" s="51">
        <f t="shared" ref="U38:U66" si="19">U37+1</f>
        <v>42919</v>
      </c>
      <c r="V38" s="47">
        <f t="shared" si="5"/>
        <v>0.34374999999999994</v>
      </c>
      <c r="W38" s="53">
        <f t="shared" ref="W38:W66" si="20">W37+1</f>
        <v>42950</v>
      </c>
      <c r="X38" s="62"/>
    </row>
    <row r="39" spans="1:24">
      <c r="A39" s="46">
        <f t="shared" si="8"/>
        <v>42617</v>
      </c>
      <c r="B39" s="47" t="str">
        <f t="shared" si="6"/>
        <v/>
      </c>
      <c r="C39" s="48">
        <f t="shared" si="9"/>
        <v>42647</v>
      </c>
      <c r="D39" s="89">
        <f t="shared" si="10"/>
        <v>0.34374999999999994</v>
      </c>
      <c r="E39" s="49">
        <f t="shared" si="11"/>
        <v>42678</v>
      </c>
      <c r="F39" s="47">
        <f t="shared" si="7"/>
        <v>0.34374999999999994</v>
      </c>
      <c r="G39" s="48">
        <f t="shared" si="12"/>
        <v>42708</v>
      </c>
      <c r="H39" s="47" t="str">
        <f t="shared" si="1"/>
        <v/>
      </c>
      <c r="I39" s="50">
        <f t="shared" si="13"/>
        <v>42739</v>
      </c>
      <c r="J39" s="47">
        <f t="shared" si="2"/>
        <v>0.34374999999999994</v>
      </c>
      <c r="K39" s="51">
        <f t="shared" si="14"/>
        <v>42770</v>
      </c>
      <c r="L39" s="47" t="str">
        <f>IF(TEXT(K39,"jjj")="sam","",IF(TEXT(K39,"jjj")="dim","",(VLOOKUP(TEXT(K39,"jjj"),$A$10:$F$14,4,FALSE))))</f>
        <v/>
      </c>
      <c r="M39" s="52">
        <f t="shared" si="15"/>
        <v>42798</v>
      </c>
      <c r="N39" s="47" t="str">
        <f t="shared" si="3"/>
        <v/>
      </c>
      <c r="O39" s="51">
        <f t="shared" si="16"/>
        <v>42829</v>
      </c>
      <c r="P39" s="89">
        <f t="shared" si="4"/>
        <v>0.34374999999999994</v>
      </c>
      <c r="Q39" s="49">
        <f t="shared" si="17"/>
        <v>42859</v>
      </c>
      <c r="R39" s="62"/>
      <c r="S39" s="51">
        <f t="shared" si="18"/>
        <v>42890</v>
      </c>
      <c r="T39" s="47" t="str">
        <f t="shared" si="5"/>
        <v/>
      </c>
      <c r="U39" s="51">
        <f t="shared" si="19"/>
        <v>42920</v>
      </c>
      <c r="V39" s="47">
        <f t="shared" si="5"/>
        <v>0.34374999999999994</v>
      </c>
      <c r="W39" s="53">
        <f t="shared" si="20"/>
        <v>42951</v>
      </c>
      <c r="X39" s="62"/>
    </row>
    <row r="40" spans="1:24">
      <c r="A40" s="46">
        <f t="shared" si="8"/>
        <v>42618</v>
      </c>
      <c r="B40" s="47">
        <f t="shared" si="6"/>
        <v>0.34374999999999994</v>
      </c>
      <c r="C40" s="48">
        <f t="shared" si="9"/>
        <v>42648</v>
      </c>
      <c r="D40" s="89">
        <f t="shared" si="10"/>
        <v>0.34374999999999994</v>
      </c>
      <c r="E40" s="49">
        <f t="shared" si="11"/>
        <v>42679</v>
      </c>
      <c r="F40" s="47" t="str">
        <f t="shared" si="7"/>
        <v/>
      </c>
      <c r="G40" s="48">
        <f t="shared" si="12"/>
        <v>42709</v>
      </c>
      <c r="H40" s="47">
        <f t="shared" si="1"/>
        <v>0.34374999999999994</v>
      </c>
      <c r="I40" s="50">
        <f t="shared" si="13"/>
        <v>42740</v>
      </c>
      <c r="J40" s="47">
        <f t="shared" si="2"/>
        <v>0.34374999999999994</v>
      </c>
      <c r="K40" s="51">
        <f t="shared" si="14"/>
        <v>42771</v>
      </c>
      <c r="L40" s="47" t="str">
        <f>IF(TEXT(K40,"jjj")="sam","",IF(TEXT(K40,"jjj")="dim","",(VLOOKUP(TEXT(K40,"jjj"),$A$10:$F$14,4,FALSE))))</f>
        <v/>
      </c>
      <c r="M40" s="52">
        <f t="shared" si="15"/>
        <v>42799</v>
      </c>
      <c r="N40" s="47" t="str">
        <f t="shared" si="3"/>
        <v/>
      </c>
      <c r="O40" s="51">
        <f t="shared" si="16"/>
        <v>42830</v>
      </c>
      <c r="P40" s="47">
        <f t="shared" si="4"/>
        <v>0.34374999999999994</v>
      </c>
      <c r="Q40" s="49">
        <f t="shared" si="17"/>
        <v>42860</v>
      </c>
      <c r="R40" s="62"/>
      <c r="S40" s="51">
        <f t="shared" si="18"/>
        <v>42891</v>
      </c>
      <c r="T40" s="47">
        <f t="shared" si="5"/>
        <v>0.34374999999999994</v>
      </c>
      <c r="U40" s="51">
        <f t="shared" si="19"/>
        <v>42921</v>
      </c>
      <c r="V40" s="63">
        <f>$F$21</f>
        <v>0.33333333333333343</v>
      </c>
      <c r="W40" s="53">
        <f t="shared" si="20"/>
        <v>42952</v>
      </c>
      <c r="X40" s="62" t="str">
        <f>IF(TEXT(W40,"jjj")="sam","",IF(TEXT(W40,"jjj")="dim","",(VLOOKUP(TEXT(W40,"jjj"),$A$10:$F$14,4,FALSE))))</f>
        <v/>
      </c>
    </row>
    <row r="41" spans="1:24">
      <c r="A41" s="46">
        <f t="shared" si="8"/>
        <v>42619</v>
      </c>
      <c r="B41" s="47">
        <f t="shared" si="6"/>
        <v>0.34374999999999994</v>
      </c>
      <c r="C41" s="48">
        <f t="shared" si="9"/>
        <v>42649</v>
      </c>
      <c r="D41" s="47">
        <f>IF(TEXT(C41,"jjj")="sam","",IF(TEXT(C41,"jjj")="dim","",(VLOOKUP(TEXT(C41,"jjj"),$A$10:$F$14,6,FALSE))))</f>
        <v>0.34374999999999994</v>
      </c>
      <c r="E41" s="49">
        <f t="shared" si="11"/>
        <v>42680</v>
      </c>
      <c r="F41" s="47" t="str">
        <f t="shared" si="7"/>
        <v/>
      </c>
      <c r="G41" s="48">
        <f t="shared" si="12"/>
        <v>42710</v>
      </c>
      <c r="H41" s="47">
        <f t="shared" si="1"/>
        <v>0.34374999999999994</v>
      </c>
      <c r="I41" s="50">
        <f t="shared" si="13"/>
        <v>42741</v>
      </c>
      <c r="J41" s="47">
        <f t="shared" si="2"/>
        <v>0.34374999999999994</v>
      </c>
      <c r="K41" s="51">
        <f t="shared" si="14"/>
        <v>42772</v>
      </c>
      <c r="L41" s="47">
        <f t="shared" si="2"/>
        <v>0.34374999999999994</v>
      </c>
      <c r="M41" s="52">
        <f t="shared" si="15"/>
        <v>42800</v>
      </c>
      <c r="N41" s="47">
        <f t="shared" si="3"/>
        <v>0.34374999999999994</v>
      </c>
      <c r="O41" s="51">
        <f t="shared" si="16"/>
        <v>42831</v>
      </c>
      <c r="P41" s="47">
        <f t="shared" si="4"/>
        <v>0.34374999999999994</v>
      </c>
      <c r="Q41" s="49">
        <f t="shared" si="17"/>
        <v>42861</v>
      </c>
      <c r="R41" s="47" t="str">
        <f>IF(TEXT(Q41,"jjj")="sam","",IF(TEXT(Q41,"jjj")="dim","",(VLOOKUP(TEXT(Q41,"jjj"),$A$10:$F$14,4,FALSE))))</f>
        <v/>
      </c>
      <c r="S41" s="51">
        <f t="shared" si="18"/>
        <v>42892</v>
      </c>
      <c r="T41" s="47">
        <f t="shared" si="5"/>
        <v>0.34374999999999994</v>
      </c>
      <c r="U41" s="51">
        <f t="shared" si="19"/>
        <v>42922</v>
      </c>
      <c r="V41" s="63">
        <f t="shared" ref="V41:V42" si="21">$F$21</f>
        <v>0.33333333333333343</v>
      </c>
      <c r="W41" s="53">
        <f t="shared" si="20"/>
        <v>42953</v>
      </c>
      <c r="X41" s="62" t="str">
        <f>IF(TEXT(W41,"jjj")="sam","",IF(TEXT(W41,"jjj")="dim","",(VLOOKUP(TEXT(W41,"jjj"),$A$10:$F$14,4,FALSE))))</f>
        <v/>
      </c>
    </row>
    <row r="42" spans="1:24">
      <c r="A42" s="46">
        <f t="shared" si="8"/>
        <v>42620</v>
      </c>
      <c r="B42" s="47">
        <f t="shared" si="6"/>
        <v>0.34374999999999994</v>
      </c>
      <c r="C42" s="48">
        <f t="shared" si="9"/>
        <v>42650</v>
      </c>
      <c r="D42" s="47">
        <f t="shared" ref="D42:D66" si="22">IF(TEXT(C42,"jjj")="sam","",IF(TEXT(C42,"jjj")="dim","",(VLOOKUP(TEXT(C42,"jjj"),$A$10:$F$14,6,FALSE))))</f>
        <v>0.34374999999999994</v>
      </c>
      <c r="E42" s="49">
        <f t="shared" si="11"/>
        <v>42681</v>
      </c>
      <c r="F42" s="63">
        <f>$F$21</f>
        <v>0.33333333333333343</v>
      </c>
      <c r="G42" s="48">
        <f t="shared" si="12"/>
        <v>42711</v>
      </c>
      <c r="H42" s="47">
        <f t="shared" si="1"/>
        <v>0.34374999999999994</v>
      </c>
      <c r="I42" s="50">
        <f t="shared" si="13"/>
        <v>42742</v>
      </c>
      <c r="J42" s="47" t="str">
        <f t="shared" si="2"/>
        <v/>
      </c>
      <c r="K42" s="51">
        <f t="shared" si="14"/>
        <v>42773</v>
      </c>
      <c r="L42" s="47">
        <f t="shared" si="2"/>
        <v>0.34374999999999994</v>
      </c>
      <c r="M42" s="52">
        <f t="shared" si="15"/>
        <v>42801</v>
      </c>
      <c r="N42" s="47">
        <f t="shared" si="3"/>
        <v>0.34374999999999994</v>
      </c>
      <c r="O42" s="51">
        <f t="shared" si="16"/>
        <v>42832</v>
      </c>
      <c r="P42" s="47">
        <f t="shared" si="4"/>
        <v>0.34374999999999994</v>
      </c>
      <c r="Q42" s="49">
        <f t="shared" si="17"/>
        <v>42862</v>
      </c>
      <c r="R42" s="47" t="str">
        <f>IF(TEXT(Q42,"jjj")="sam","",IF(TEXT(Q42,"jjj")="dim","",(VLOOKUP(TEXT(Q42,"jjj"),$A$10:$F$14,4,FALSE))))</f>
        <v/>
      </c>
      <c r="S42" s="51">
        <f t="shared" si="18"/>
        <v>42893</v>
      </c>
      <c r="T42" s="47">
        <f t="shared" si="5"/>
        <v>0.34374999999999994</v>
      </c>
      <c r="U42" s="51">
        <f t="shared" si="19"/>
        <v>42923</v>
      </c>
      <c r="V42" s="63">
        <f t="shared" si="21"/>
        <v>0.33333333333333343</v>
      </c>
      <c r="W42" s="53">
        <f t="shared" si="20"/>
        <v>42954</v>
      </c>
      <c r="X42" s="62"/>
    </row>
    <row r="43" spans="1:24">
      <c r="A43" s="46">
        <f t="shared" si="8"/>
        <v>42621</v>
      </c>
      <c r="B43" s="47">
        <f>IF(TEXT(A43,"jjj")="sam","",IF(TEXT(A43,"jjj")="dim","",(VLOOKUP(TEXT(A43,"jjj"),$A$10:$F$14,6,FALSE))))</f>
        <v>0.34374999999999994</v>
      </c>
      <c r="C43" s="48">
        <f t="shared" si="9"/>
        <v>42651</v>
      </c>
      <c r="D43" s="47" t="str">
        <f t="shared" si="22"/>
        <v/>
      </c>
      <c r="E43" s="49">
        <f t="shared" si="11"/>
        <v>42682</v>
      </c>
      <c r="F43" s="63">
        <f t="shared" ref="F43:F46" si="23">$F$21</f>
        <v>0.33333333333333343</v>
      </c>
      <c r="G43" s="48">
        <f t="shared" si="12"/>
        <v>42712</v>
      </c>
      <c r="H43" s="47">
        <f t="shared" si="1"/>
        <v>0.34374999999999994</v>
      </c>
      <c r="I43" s="50">
        <f t="shared" si="13"/>
        <v>42743</v>
      </c>
      <c r="J43" s="47" t="str">
        <f t="shared" si="2"/>
        <v/>
      </c>
      <c r="K43" s="51">
        <f t="shared" si="14"/>
        <v>42774</v>
      </c>
      <c r="L43" s="47">
        <f t="shared" si="2"/>
        <v>0.34374999999999994</v>
      </c>
      <c r="M43" s="52">
        <f t="shared" si="15"/>
        <v>42802</v>
      </c>
      <c r="N43" s="47">
        <f t="shared" si="3"/>
        <v>0.34374999999999994</v>
      </c>
      <c r="O43" s="51">
        <f t="shared" si="16"/>
        <v>42833</v>
      </c>
      <c r="P43" s="47" t="str">
        <f t="shared" si="4"/>
        <v/>
      </c>
      <c r="Q43" s="49">
        <f t="shared" si="17"/>
        <v>42863</v>
      </c>
      <c r="R43" s="47">
        <f t="shared" si="4"/>
        <v>0.34374999999999994</v>
      </c>
      <c r="S43" s="51">
        <f t="shared" si="18"/>
        <v>42894</v>
      </c>
      <c r="T43" s="47">
        <f t="shared" si="5"/>
        <v>0.34374999999999994</v>
      </c>
      <c r="U43" s="51">
        <f t="shared" si="19"/>
        <v>42924</v>
      </c>
      <c r="V43" s="47" t="str">
        <f t="shared" ref="V43:V44" si="24">IF(TEXT(U43,"jjj")="sam","",IF(TEXT(U43,"jjj")="dim","",(VLOOKUP(TEXT(U43,"jjj"),$A$10:$F$14,6,FALSE))))</f>
        <v/>
      </c>
      <c r="W43" s="53">
        <f t="shared" si="20"/>
        <v>42955</v>
      </c>
      <c r="X43" s="62"/>
    </row>
    <row r="44" spans="1:24">
      <c r="A44" s="46">
        <f t="shared" si="8"/>
        <v>42622</v>
      </c>
      <c r="B44" s="47">
        <f t="shared" si="6"/>
        <v>0.34374999999999994</v>
      </c>
      <c r="C44" s="48">
        <f t="shared" si="9"/>
        <v>42652</v>
      </c>
      <c r="D44" s="47" t="str">
        <f t="shared" si="22"/>
        <v/>
      </c>
      <c r="E44" s="49">
        <f t="shared" si="11"/>
        <v>42683</v>
      </c>
      <c r="F44" s="63">
        <f t="shared" si="23"/>
        <v>0.33333333333333343</v>
      </c>
      <c r="G44" s="48">
        <f t="shared" si="12"/>
        <v>42713</v>
      </c>
      <c r="H44" s="47">
        <f t="shared" si="1"/>
        <v>0.34374999999999994</v>
      </c>
      <c r="I44" s="50">
        <f t="shared" si="13"/>
        <v>42744</v>
      </c>
      <c r="J44" s="47">
        <f t="shared" si="2"/>
        <v>0.34374999999999994</v>
      </c>
      <c r="K44" s="51">
        <f t="shared" si="14"/>
        <v>42775</v>
      </c>
      <c r="L44" s="47">
        <f t="shared" si="2"/>
        <v>0.34374999999999994</v>
      </c>
      <c r="M44" s="52">
        <f t="shared" si="15"/>
        <v>42803</v>
      </c>
      <c r="N44" s="47">
        <f t="shared" si="3"/>
        <v>0.34374999999999994</v>
      </c>
      <c r="O44" s="51">
        <f t="shared" si="16"/>
        <v>42834</v>
      </c>
      <c r="P44" s="47" t="str">
        <f t="shared" si="4"/>
        <v/>
      </c>
      <c r="Q44" s="49">
        <f t="shared" si="17"/>
        <v>42864</v>
      </c>
      <c r="R44" s="47">
        <f t="shared" si="4"/>
        <v>0.34374999999999994</v>
      </c>
      <c r="S44" s="51">
        <f t="shared" si="18"/>
        <v>42895</v>
      </c>
      <c r="T44" s="47">
        <f t="shared" si="5"/>
        <v>0.34374999999999994</v>
      </c>
      <c r="U44" s="51">
        <f t="shared" si="19"/>
        <v>42925</v>
      </c>
      <c r="V44" s="47" t="str">
        <f t="shared" si="24"/>
        <v/>
      </c>
      <c r="W44" s="53">
        <f t="shared" si="20"/>
        <v>42956</v>
      </c>
      <c r="X44" s="62"/>
    </row>
    <row r="45" spans="1:24">
      <c r="A45" s="46">
        <f t="shared" si="8"/>
        <v>42623</v>
      </c>
      <c r="B45" s="47" t="str">
        <f t="shared" si="6"/>
        <v/>
      </c>
      <c r="C45" s="48">
        <f t="shared" si="9"/>
        <v>42653</v>
      </c>
      <c r="D45" s="47">
        <f t="shared" si="22"/>
        <v>0.34374999999999994</v>
      </c>
      <c r="E45" s="49">
        <f t="shared" si="11"/>
        <v>42684</v>
      </c>
      <c r="F45" s="63">
        <f t="shared" si="23"/>
        <v>0.33333333333333343</v>
      </c>
      <c r="G45" s="48">
        <f t="shared" si="12"/>
        <v>42714</v>
      </c>
      <c r="H45" s="47" t="str">
        <f t="shared" si="1"/>
        <v/>
      </c>
      <c r="I45" s="50">
        <f t="shared" si="13"/>
        <v>42745</v>
      </c>
      <c r="J45" s="47">
        <f t="shared" si="2"/>
        <v>0.34374999999999994</v>
      </c>
      <c r="K45" s="51">
        <f t="shared" si="14"/>
        <v>42776</v>
      </c>
      <c r="L45" s="47">
        <f t="shared" si="2"/>
        <v>0.34374999999999994</v>
      </c>
      <c r="M45" s="52">
        <f t="shared" si="15"/>
        <v>42804</v>
      </c>
      <c r="N45" s="47">
        <f t="shared" si="3"/>
        <v>0.34374999999999994</v>
      </c>
      <c r="O45" s="51">
        <f t="shared" si="16"/>
        <v>42835</v>
      </c>
      <c r="P45" s="47">
        <f t="shared" si="4"/>
        <v>0.34374999999999994</v>
      </c>
      <c r="Q45" s="49">
        <f t="shared" si="17"/>
        <v>42865</v>
      </c>
      <c r="R45" s="47">
        <f t="shared" si="4"/>
        <v>0.34374999999999994</v>
      </c>
      <c r="S45" s="51">
        <f t="shared" si="18"/>
        <v>42896</v>
      </c>
      <c r="T45" s="47" t="str">
        <f t="shared" si="5"/>
        <v/>
      </c>
      <c r="U45" s="51">
        <f t="shared" si="19"/>
        <v>42926</v>
      </c>
      <c r="V45" s="63">
        <f t="shared" ref="V45:V49" si="25">$F$21</f>
        <v>0.33333333333333343</v>
      </c>
      <c r="W45" s="53">
        <f t="shared" si="20"/>
        <v>42957</v>
      </c>
      <c r="X45" s="62"/>
    </row>
    <row r="46" spans="1:24">
      <c r="A46" s="46">
        <f t="shared" si="8"/>
        <v>42624</v>
      </c>
      <c r="B46" s="47" t="str">
        <f t="shared" si="6"/>
        <v/>
      </c>
      <c r="C46" s="48">
        <f t="shared" si="9"/>
        <v>42654</v>
      </c>
      <c r="D46" s="47">
        <f t="shared" si="22"/>
        <v>0.34374999999999994</v>
      </c>
      <c r="E46" s="49">
        <f t="shared" si="11"/>
        <v>42685</v>
      </c>
      <c r="F46" s="63">
        <f t="shared" si="23"/>
        <v>0.33333333333333343</v>
      </c>
      <c r="G46" s="48">
        <f t="shared" si="12"/>
        <v>42715</v>
      </c>
      <c r="H46" s="47" t="str">
        <f t="shared" si="1"/>
        <v/>
      </c>
      <c r="I46" s="50">
        <f t="shared" si="13"/>
        <v>42746</v>
      </c>
      <c r="J46" s="47">
        <f t="shared" si="2"/>
        <v>0.34374999999999994</v>
      </c>
      <c r="K46" s="51">
        <f t="shared" si="14"/>
        <v>42777</v>
      </c>
      <c r="L46" s="47" t="str">
        <f t="shared" si="2"/>
        <v/>
      </c>
      <c r="M46" s="52">
        <f t="shared" si="15"/>
        <v>42805</v>
      </c>
      <c r="N46" s="47" t="str">
        <f t="shared" si="3"/>
        <v/>
      </c>
      <c r="O46" s="51">
        <f t="shared" si="16"/>
        <v>42836</v>
      </c>
      <c r="P46" s="47">
        <f t="shared" si="4"/>
        <v>0.34374999999999994</v>
      </c>
      <c r="Q46" s="49">
        <f t="shared" si="17"/>
        <v>42866</v>
      </c>
      <c r="R46" s="47">
        <f t="shared" si="4"/>
        <v>0.34374999999999994</v>
      </c>
      <c r="S46" s="51">
        <f t="shared" si="18"/>
        <v>42897</v>
      </c>
      <c r="T46" s="47" t="str">
        <f t="shared" si="5"/>
        <v/>
      </c>
      <c r="U46" s="51">
        <f t="shared" si="19"/>
        <v>42927</v>
      </c>
      <c r="V46" s="63">
        <f t="shared" si="25"/>
        <v>0.33333333333333343</v>
      </c>
      <c r="W46" s="53">
        <f t="shared" si="20"/>
        <v>42958</v>
      </c>
      <c r="X46" s="62"/>
    </row>
    <row r="47" spans="1:24">
      <c r="A47" s="46">
        <f t="shared" si="8"/>
        <v>42625</v>
      </c>
      <c r="B47" s="47">
        <f t="shared" si="6"/>
        <v>0.34374999999999994</v>
      </c>
      <c r="C47" s="48">
        <f t="shared" si="9"/>
        <v>42655</v>
      </c>
      <c r="D47" s="47">
        <f t="shared" si="22"/>
        <v>0.34374999999999994</v>
      </c>
      <c r="E47" s="49">
        <f t="shared" si="11"/>
        <v>42686</v>
      </c>
      <c r="F47" s="47" t="str">
        <f t="shared" ref="F47:F65" si="26">IF(TEXT(E47,"jjj")="sam","",IF(TEXT(E47,"jjj")="dim","",(VLOOKUP(TEXT(E47,"jjj"),$A$10:$F$14,6,FALSE))))</f>
        <v/>
      </c>
      <c r="G47" s="48">
        <f t="shared" si="12"/>
        <v>42716</v>
      </c>
      <c r="H47" s="47">
        <f t="shared" si="1"/>
        <v>0.34374999999999994</v>
      </c>
      <c r="I47" s="50">
        <f t="shared" si="13"/>
        <v>42747</v>
      </c>
      <c r="J47" s="47">
        <f t="shared" si="2"/>
        <v>0.34374999999999994</v>
      </c>
      <c r="K47" s="51">
        <f t="shared" si="14"/>
        <v>42778</v>
      </c>
      <c r="L47" s="47" t="str">
        <f t="shared" si="2"/>
        <v/>
      </c>
      <c r="M47" s="52">
        <f t="shared" si="15"/>
        <v>42806</v>
      </c>
      <c r="N47" s="47" t="str">
        <f t="shared" si="3"/>
        <v/>
      </c>
      <c r="O47" s="51">
        <f t="shared" si="16"/>
        <v>42837</v>
      </c>
      <c r="P47" s="47">
        <f t="shared" si="4"/>
        <v>0.34374999999999994</v>
      </c>
      <c r="Q47" s="49">
        <f t="shared" si="17"/>
        <v>42867</v>
      </c>
      <c r="R47" s="47">
        <f t="shared" si="4"/>
        <v>0.34374999999999994</v>
      </c>
      <c r="S47" s="51">
        <f t="shared" si="18"/>
        <v>42898</v>
      </c>
      <c r="T47" s="47">
        <f t="shared" si="5"/>
        <v>0.34374999999999994</v>
      </c>
      <c r="U47" s="51">
        <f t="shared" si="19"/>
        <v>42928</v>
      </c>
      <c r="V47" s="63">
        <f t="shared" si="25"/>
        <v>0.33333333333333343</v>
      </c>
      <c r="W47" s="53">
        <f t="shared" si="20"/>
        <v>42959</v>
      </c>
      <c r="X47" s="62" t="str">
        <f>IF(TEXT(W47,"jjj")="sam","",IF(TEXT(W47,"jjj")="dim","",(VLOOKUP(TEXT(W47,"jjj"),$A$10:$F$14,4,FALSE))))</f>
        <v/>
      </c>
    </row>
    <row r="48" spans="1:24" ht="12.75" customHeight="1">
      <c r="A48" s="46">
        <f t="shared" si="8"/>
        <v>42626</v>
      </c>
      <c r="B48" s="47">
        <f t="shared" si="6"/>
        <v>0.34374999999999994</v>
      </c>
      <c r="C48" s="48">
        <f t="shared" si="9"/>
        <v>42656</v>
      </c>
      <c r="D48" s="47">
        <f t="shared" si="22"/>
        <v>0.34374999999999994</v>
      </c>
      <c r="E48" s="49">
        <f t="shared" si="11"/>
        <v>42687</v>
      </c>
      <c r="F48" s="47" t="str">
        <f t="shared" si="26"/>
        <v/>
      </c>
      <c r="G48" s="48">
        <f t="shared" si="12"/>
        <v>42717</v>
      </c>
      <c r="H48" s="47">
        <f t="shared" si="1"/>
        <v>0.34374999999999994</v>
      </c>
      <c r="I48" s="50">
        <f t="shared" si="13"/>
        <v>42748</v>
      </c>
      <c r="J48" s="47">
        <f t="shared" si="2"/>
        <v>0.34374999999999994</v>
      </c>
      <c r="K48" s="51">
        <f t="shared" si="14"/>
        <v>42779</v>
      </c>
      <c r="L48" s="47">
        <f t="shared" si="2"/>
        <v>0.34374999999999994</v>
      </c>
      <c r="M48" s="52">
        <f t="shared" si="15"/>
        <v>42807</v>
      </c>
      <c r="N48" s="47">
        <f t="shared" si="3"/>
        <v>0.34374999999999994</v>
      </c>
      <c r="O48" s="51">
        <f t="shared" si="16"/>
        <v>42838</v>
      </c>
      <c r="P48" s="47">
        <f t="shared" si="4"/>
        <v>0.34374999999999994</v>
      </c>
      <c r="Q48" s="49">
        <f t="shared" si="17"/>
        <v>42868</v>
      </c>
      <c r="R48" s="47" t="str">
        <f t="shared" si="4"/>
        <v/>
      </c>
      <c r="S48" s="51">
        <f t="shared" si="18"/>
        <v>42899</v>
      </c>
      <c r="T48" s="47">
        <f t="shared" si="5"/>
        <v>0.34374999999999994</v>
      </c>
      <c r="U48" s="51">
        <f t="shared" si="19"/>
        <v>42929</v>
      </c>
      <c r="V48" s="63">
        <f t="shared" si="25"/>
        <v>0.33333333333333343</v>
      </c>
      <c r="W48" s="53">
        <f t="shared" si="20"/>
        <v>42960</v>
      </c>
      <c r="X48" s="62" t="str">
        <f>IF(TEXT(W48,"jjj")="sam","",IF(TEXT(W48,"jjj")="dim","",(VLOOKUP(TEXT(W48,"jjj"),$A$10:$F$14,4,FALSE))))</f>
        <v/>
      </c>
    </row>
    <row r="49" spans="1:24" ht="12.75" customHeight="1">
      <c r="A49" s="46">
        <f t="shared" si="8"/>
        <v>42627</v>
      </c>
      <c r="B49" s="47">
        <f t="shared" si="6"/>
        <v>0.34374999999999994</v>
      </c>
      <c r="C49" s="48">
        <f t="shared" si="9"/>
        <v>42657</v>
      </c>
      <c r="D49" s="47">
        <f t="shared" si="22"/>
        <v>0.34374999999999994</v>
      </c>
      <c r="E49" s="49">
        <f t="shared" si="11"/>
        <v>42688</v>
      </c>
      <c r="F49" s="47">
        <f t="shared" si="26"/>
        <v>0.34374999999999994</v>
      </c>
      <c r="G49" s="48">
        <f t="shared" si="12"/>
        <v>42718</v>
      </c>
      <c r="H49" s="47">
        <f t="shared" si="1"/>
        <v>0.34374999999999994</v>
      </c>
      <c r="I49" s="50">
        <f t="shared" si="13"/>
        <v>42749</v>
      </c>
      <c r="J49" s="47" t="str">
        <f t="shared" si="2"/>
        <v/>
      </c>
      <c r="K49" s="51">
        <f t="shared" si="14"/>
        <v>42780</v>
      </c>
      <c r="L49" s="47">
        <f t="shared" si="2"/>
        <v>0.34374999999999994</v>
      </c>
      <c r="M49" s="52">
        <f t="shared" si="15"/>
        <v>42808</v>
      </c>
      <c r="N49" s="47">
        <f t="shared" si="3"/>
        <v>0.34374999999999994</v>
      </c>
      <c r="O49" s="51">
        <f t="shared" si="16"/>
        <v>42839</v>
      </c>
      <c r="P49" s="47">
        <f t="shared" si="4"/>
        <v>0.34374999999999994</v>
      </c>
      <c r="Q49" s="49">
        <f t="shared" si="17"/>
        <v>42869</v>
      </c>
      <c r="R49" s="47" t="str">
        <f t="shared" si="4"/>
        <v/>
      </c>
      <c r="S49" s="51">
        <f t="shared" si="18"/>
        <v>42900</v>
      </c>
      <c r="T49" s="47">
        <f t="shared" si="5"/>
        <v>0.34374999999999994</v>
      </c>
      <c r="U49" s="51">
        <f t="shared" si="19"/>
        <v>42930</v>
      </c>
      <c r="V49" s="63">
        <f t="shared" si="25"/>
        <v>0.33333333333333343</v>
      </c>
      <c r="W49" s="53">
        <f t="shared" si="20"/>
        <v>42961</v>
      </c>
      <c r="X49" s="62"/>
    </row>
    <row r="50" spans="1:24" ht="12.75" customHeight="1">
      <c r="A50" s="46">
        <f t="shared" si="8"/>
        <v>42628</v>
      </c>
      <c r="B50" s="89">
        <f t="shared" si="6"/>
        <v>0.34374999999999994</v>
      </c>
      <c r="C50" s="48">
        <f t="shared" si="9"/>
        <v>42658</v>
      </c>
      <c r="D50" s="47" t="str">
        <f t="shared" si="22"/>
        <v/>
      </c>
      <c r="E50" s="49">
        <f t="shared" si="11"/>
        <v>42689</v>
      </c>
      <c r="F50" s="47">
        <f t="shared" si="26"/>
        <v>0.34374999999999994</v>
      </c>
      <c r="G50" s="48">
        <f t="shared" si="12"/>
        <v>42719</v>
      </c>
      <c r="H50" s="47">
        <f t="shared" si="1"/>
        <v>0.34374999999999994</v>
      </c>
      <c r="I50" s="50">
        <f t="shared" si="13"/>
        <v>42750</v>
      </c>
      <c r="J50" s="47" t="str">
        <f t="shared" si="2"/>
        <v/>
      </c>
      <c r="K50" s="51">
        <f t="shared" si="14"/>
        <v>42781</v>
      </c>
      <c r="L50" s="47">
        <f t="shared" si="2"/>
        <v>0.34374999999999994</v>
      </c>
      <c r="M50" s="52">
        <f t="shared" si="15"/>
        <v>42809</v>
      </c>
      <c r="N50" s="63">
        <f>$F$21</f>
        <v>0.33333333333333343</v>
      </c>
      <c r="O50" s="51">
        <f t="shared" si="16"/>
        <v>42840</v>
      </c>
      <c r="P50" s="47" t="str">
        <f t="shared" si="4"/>
        <v/>
      </c>
      <c r="Q50" s="49">
        <f t="shared" si="17"/>
        <v>42870</v>
      </c>
      <c r="R50" s="47">
        <f t="shared" si="4"/>
        <v>0.34374999999999994</v>
      </c>
      <c r="S50" s="51">
        <f t="shared" si="18"/>
        <v>42901</v>
      </c>
      <c r="T50" s="47">
        <f t="shared" si="5"/>
        <v>0.34374999999999994</v>
      </c>
      <c r="U50" s="51">
        <f t="shared" si="19"/>
        <v>42931</v>
      </c>
      <c r="V50" s="62" t="str">
        <f>IF(TEXT(U50,"jjj")="sam","",IF(TEXT(U50,"jjj")="dim","",(VLOOKUP(TEXT(U50,"jjj"),$A$10:$F$14,4,FALSE))))</f>
        <v/>
      </c>
      <c r="W50" s="53">
        <f t="shared" si="20"/>
        <v>42962</v>
      </c>
      <c r="X50" s="62"/>
    </row>
    <row r="51" spans="1:24" ht="12.75" customHeight="1">
      <c r="A51" s="46">
        <f t="shared" si="8"/>
        <v>42629</v>
      </c>
      <c r="B51" s="47">
        <f t="shared" si="6"/>
        <v>0.34374999999999994</v>
      </c>
      <c r="C51" s="48">
        <f t="shared" si="9"/>
        <v>42659</v>
      </c>
      <c r="D51" s="47" t="str">
        <f t="shared" si="22"/>
        <v/>
      </c>
      <c r="E51" s="49">
        <f t="shared" si="11"/>
        <v>42690</v>
      </c>
      <c r="F51" s="47">
        <f t="shared" si="26"/>
        <v>0.34374999999999994</v>
      </c>
      <c r="G51" s="48">
        <f t="shared" si="12"/>
        <v>42720</v>
      </c>
      <c r="H51" s="47">
        <f t="shared" si="1"/>
        <v>0.34374999999999994</v>
      </c>
      <c r="I51" s="50">
        <f t="shared" si="13"/>
        <v>42751</v>
      </c>
      <c r="J51" s="47">
        <f t="shared" si="2"/>
        <v>0.34374999999999994</v>
      </c>
      <c r="K51" s="51">
        <f t="shared" si="14"/>
        <v>42782</v>
      </c>
      <c r="L51" s="47">
        <f t="shared" si="2"/>
        <v>0.34374999999999994</v>
      </c>
      <c r="M51" s="52">
        <f t="shared" si="15"/>
        <v>42810</v>
      </c>
      <c r="N51" s="63">
        <f t="shared" ref="N51:N52" si="27">$F$21</f>
        <v>0.33333333333333343</v>
      </c>
      <c r="O51" s="51">
        <f t="shared" si="16"/>
        <v>42841</v>
      </c>
      <c r="P51" s="47" t="str">
        <f t="shared" si="4"/>
        <v/>
      </c>
      <c r="Q51" s="49">
        <f t="shared" si="17"/>
        <v>42871</v>
      </c>
      <c r="R51" s="47">
        <f t="shared" si="4"/>
        <v>0.34374999999999994</v>
      </c>
      <c r="S51" s="51">
        <f t="shared" si="18"/>
        <v>42902</v>
      </c>
      <c r="T51" s="47">
        <f t="shared" si="5"/>
        <v>0.34374999999999994</v>
      </c>
      <c r="U51" s="51">
        <f t="shared" si="19"/>
        <v>42932</v>
      </c>
      <c r="V51" s="62" t="str">
        <f>IF(TEXT(U51,"jjj")="sam","",IF(TEXT(U51,"jjj")="dim","",(VLOOKUP(TEXT(U51,"jjj"),$A$10:$F$14,4,FALSE))))</f>
        <v/>
      </c>
      <c r="W51" s="53">
        <f t="shared" si="20"/>
        <v>42963</v>
      </c>
      <c r="X51" s="62"/>
    </row>
    <row r="52" spans="1:24" ht="12.75" customHeight="1">
      <c r="A52" s="46">
        <f t="shared" si="8"/>
        <v>42630</v>
      </c>
      <c r="B52" s="47" t="str">
        <f t="shared" si="6"/>
        <v/>
      </c>
      <c r="C52" s="48">
        <f t="shared" si="9"/>
        <v>42660</v>
      </c>
      <c r="D52" s="47">
        <f t="shared" si="22"/>
        <v>0.34374999999999994</v>
      </c>
      <c r="E52" s="49">
        <f t="shared" si="11"/>
        <v>42691</v>
      </c>
      <c r="F52" s="47">
        <f t="shared" si="26"/>
        <v>0.34374999999999994</v>
      </c>
      <c r="G52" s="48">
        <f t="shared" si="12"/>
        <v>42721</v>
      </c>
      <c r="H52" s="47" t="str">
        <f>IF(TEXT(G52,"jjj")="sam","",IF(TEXT(G52,"jjj")="dim","",(VLOOKUP(TEXT(G52,"jjj"),$A$10:$F$14,4,FALSE))))</f>
        <v/>
      </c>
      <c r="I52" s="50">
        <f t="shared" si="13"/>
        <v>42752</v>
      </c>
      <c r="J52" s="47">
        <f t="shared" ref="J52:J62" si="28">IF(TEXT(I52,"jjj")="sam","",IF(TEXT(I52,"jjj")="dim","",(VLOOKUP(TEXT(I52,"jjj"),$A$10:$F$14,6,FALSE))))</f>
        <v>0.34374999999999994</v>
      </c>
      <c r="K52" s="51">
        <f t="shared" si="14"/>
        <v>42783</v>
      </c>
      <c r="L52" s="47">
        <f t="shared" ref="L52:L63" si="29">IF(TEXT(K52,"jjj")="sam","",IF(TEXT(K52,"jjj")="dim","",(VLOOKUP(TEXT(K52,"jjj"),$A$10:$F$14,6,FALSE))))</f>
        <v>0.34374999999999994</v>
      </c>
      <c r="M52" s="52">
        <f t="shared" si="15"/>
        <v>42811</v>
      </c>
      <c r="N52" s="63">
        <f t="shared" si="27"/>
        <v>0.33333333333333343</v>
      </c>
      <c r="O52" s="51">
        <f t="shared" si="16"/>
        <v>42842</v>
      </c>
      <c r="P52" s="47">
        <f t="shared" ref="P52:P65" si="30">IF(TEXT(O52,"jjj")="sam","",IF(TEXT(O52,"jjj")="dim","",(VLOOKUP(TEXT(O52,"jjj"),$A$10:$F$14,6,FALSE))))</f>
        <v>0.34374999999999994</v>
      </c>
      <c r="Q52" s="49">
        <f t="shared" si="17"/>
        <v>42872</v>
      </c>
      <c r="R52" s="47">
        <f t="shared" ref="R52:R66" si="31">IF(TEXT(Q52,"jjj")="sam","",IF(TEXT(Q52,"jjj")="dim","",(VLOOKUP(TEXT(Q52,"jjj"),$A$10:$F$14,6,FALSE))))</f>
        <v>0.34374999999999994</v>
      </c>
      <c r="S52" s="51">
        <f t="shared" si="18"/>
        <v>42903</v>
      </c>
      <c r="T52" s="47" t="str">
        <f t="shared" ref="T52:T65" si="32">IF(TEXT(S52,"jjj")="sam","",IF(TEXT(S52,"jjj")="dim","",(VLOOKUP(TEXT(S52,"jjj"),$A$10:$F$14,6,FALSE))))</f>
        <v/>
      </c>
      <c r="U52" s="51">
        <f t="shared" si="19"/>
        <v>42933</v>
      </c>
      <c r="V52" s="62"/>
      <c r="W52" s="53">
        <f t="shared" si="20"/>
        <v>42964</v>
      </c>
      <c r="X52" s="62"/>
    </row>
    <row r="53" spans="1:24" ht="12.75" customHeight="1">
      <c r="A53" s="46">
        <f t="shared" si="8"/>
        <v>42631</v>
      </c>
      <c r="B53" s="47" t="str">
        <f t="shared" si="6"/>
        <v/>
      </c>
      <c r="C53" s="48">
        <f t="shared" si="9"/>
        <v>42661</v>
      </c>
      <c r="D53" s="47">
        <f t="shared" si="22"/>
        <v>0.34374999999999994</v>
      </c>
      <c r="E53" s="49">
        <f t="shared" si="11"/>
        <v>42692</v>
      </c>
      <c r="F53" s="47">
        <f t="shared" si="26"/>
        <v>0.34374999999999994</v>
      </c>
      <c r="G53" s="48">
        <f t="shared" si="12"/>
        <v>42722</v>
      </c>
      <c r="H53" s="47" t="str">
        <f>IF(TEXT(G53,"jjj")="sam","",IF(TEXT(G53,"jjj")="dim","",(VLOOKUP(TEXT(G53,"jjj"),$A$10:$F$14,4,FALSE))))</f>
        <v/>
      </c>
      <c r="I53" s="50">
        <f t="shared" si="13"/>
        <v>42753</v>
      </c>
      <c r="J53" s="47">
        <f t="shared" si="28"/>
        <v>0.34374999999999994</v>
      </c>
      <c r="K53" s="51">
        <f t="shared" si="14"/>
        <v>42784</v>
      </c>
      <c r="L53" s="47" t="str">
        <f t="shared" si="29"/>
        <v/>
      </c>
      <c r="M53" s="52">
        <f t="shared" si="15"/>
        <v>42812</v>
      </c>
      <c r="N53" s="47" t="str">
        <f>IF(TEXT(M53,"jjj")="sam","",IF(TEXT(M53,"jjj")="dim","",(VLOOKUP(TEXT(M53,"jjj"),$A$10:$F$14,4,FALSE))))</f>
        <v/>
      </c>
      <c r="O53" s="51">
        <f t="shared" si="16"/>
        <v>42843</v>
      </c>
      <c r="P53" s="47">
        <f t="shared" si="30"/>
        <v>0.34374999999999994</v>
      </c>
      <c r="Q53" s="49">
        <f t="shared" si="17"/>
        <v>42873</v>
      </c>
      <c r="R53" s="47">
        <f t="shared" si="31"/>
        <v>0.34374999999999994</v>
      </c>
      <c r="S53" s="51">
        <f t="shared" si="18"/>
        <v>42904</v>
      </c>
      <c r="T53" s="47" t="str">
        <f t="shared" si="32"/>
        <v/>
      </c>
      <c r="U53" s="51">
        <f t="shared" si="19"/>
        <v>42934</v>
      </c>
      <c r="V53" s="62"/>
      <c r="W53" s="53">
        <f t="shared" si="20"/>
        <v>42965</v>
      </c>
      <c r="X53" s="62"/>
    </row>
    <row r="54" spans="1:24" ht="12.75" customHeight="1">
      <c r="A54" s="46">
        <f t="shared" si="8"/>
        <v>42632</v>
      </c>
      <c r="B54" s="47">
        <f t="shared" si="6"/>
        <v>0.34374999999999994</v>
      </c>
      <c r="C54" s="48">
        <f t="shared" si="9"/>
        <v>42662</v>
      </c>
      <c r="D54" s="47">
        <f t="shared" si="22"/>
        <v>0.34374999999999994</v>
      </c>
      <c r="E54" s="49">
        <f t="shared" si="11"/>
        <v>42693</v>
      </c>
      <c r="F54" s="47" t="str">
        <f t="shared" si="26"/>
        <v/>
      </c>
      <c r="G54" s="48">
        <f t="shared" si="12"/>
        <v>42723</v>
      </c>
      <c r="H54" s="63">
        <f>$F$21</f>
        <v>0.33333333333333343</v>
      </c>
      <c r="I54" s="50">
        <f t="shared" si="13"/>
        <v>42754</v>
      </c>
      <c r="J54" s="47">
        <f t="shared" si="28"/>
        <v>0.34374999999999994</v>
      </c>
      <c r="K54" s="51">
        <f t="shared" si="14"/>
        <v>42785</v>
      </c>
      <c r="L54" s="47" t="str">
        <f t="shared" si="29"/>
        <v/>
      </c>
      <c r="M54" s="52">
        <f t="shared" si="15"/>
        <v>42813</v>
      </c>
      <c r="N54" s="47" t="str">
        <f>IF(TEXT(M54,"jjj")="sam","",IF(TEXT(M54,"jjj")="dim","",(VLOOKUP(TEXT(M54,"jjj"),$A$10:$F$14,4,FALSE))))</f>
        <v/>
      </c>
      <c r="O54" s="51">
        <f t="shared" si="16"/>
        <v>42844</v>
      </c>
      <c r="P54" s="47">
        <f t="shared" si="30"/>
        <v>0.34374999999999994</v>
      </c>
      <c r="Q54" s="49">
        <f t="shared" si="17"/>
        <v>42874</v>
      </c>
      <c r="R54" s="47">
        <f t="shared" si="31"/>
        <v>0.34374999999999994</v>
      </c>
      <c r="S54" s="51">
        <f t="shared" si="18"/>
        <v>42905</v>
      </c>
      <c r="T54" s="47">
        <f t="shared" si="32"/>
        <v>0.34374999999999994</v>
      </c>
      <c r="U54" s="51">
        <f t="shared" si="19"/>
        <v>42935</v>
      </c>
      <c r="V54" s="62"/>
      <c r="W54" s="53">
        <f t="shared" si="20"/>
        <v>42966</v>
      </c>
      <c r="X54" s="62" t="str">
        <f>IF(TEXT(W54,"jjj")="sam","",IF(TEXT(W54,"jjj")="dim","",(VLOOKUP(TEXT(W54,"jjj"),$A$10:$F$14,4,FALSE))))</f>
        <v/>
      </c>
    </row>
    <row r="55" spans="1:24" ht="12.75" customHeight="1">
      <c r="A55" s="46">
        <f t="shared" si="8"/>
        <v>42633</v>
      </c>
      <c r="B55" s="47">
        <f t="shared" si="6"/>
        <v>0.34374999999999994</v>
      </c>
      <c r="C55" s="48">
        <f t="shared" si="9"/>
        <v>42663</v>
      </c>
      <c r="D55" s="47">
        <f t="shared" si="22"/>
        <v>0.34374999999999994</v>
      </c>
      <c r="E55" s="49">
        <f t="shared" si="11"/>
        <v>42694</v>
      </c>
      <c r="F55" s="47" t="str">
        <f t="shared" si="26"/>
        <v/>
      </c>
      <c r="G55" s="48">
        <f t="shared" si="12"/>
        <v>42724</v>
      </c>
      <c r="H55" s="63">
        <f t="shared" ref="H55:H58" si="33">$F$21</f>
        <v>0.33333333333333343</v>
      </c>
      <c r="I55" s="50">
        <f t="shared" si="13"/>
        <v>42755</v>
      </c>
      <c r="J55" s="47">
        <f t="shared" si="28"/>
        <v>0.34374999999999994</v>
      </c>
      <c r="K55" s="51">
        <f t="shared" si="14"/>
        <v>42786</v>
      </c>
      <c r="L55" s="47">
        <f t="shared" si="29"/>
        <v>0.34374999999999994</v>
      </c>
      <c r="M55" s="52">
        <f t="shared" si="15"/>
        <v>42814</v>
      </c>
      <c r="N55" s="62"/>
      <c r="O55" s="51">
        <f t="shared" si="16"/>
        <v>42845</v>
      </c>
      <c r="P55" s="47">
        <f t="shared" si="30"/>
        <v>0.34374999999999994</v>
      </c>
      <c r="Q55" s="49">
        <f t="shared" si="17"/>
        <v>42875</v>
      </c>
      <c r="R55" s="47" t="str">
        <f t="shared" si="31"/>
        <v/>
      </c>
      <c r="S55" s="51">
        <f t="shared" si="18"/>
        <v>42906</v>
      </c>
      <c r="T55" s="47">
        <f t="shared" si="32"/>
        <v>0.34374999999999994</v>
      </c>
      <c r="U55" s="51">
        <f t="shared" si="19"/>
        <v>42936</v>
      </c>
      <c r="V55" s="62"/>
      <c r="W55" s="53">
        <f t="shared" si="20"/>
        <v>42967</v>
      </c>
      <c r="X55" s="62" t="str">
        <f>IF(TEXT(W55,"jjj")="sam","",IF(TEXT(W55,"jjj")="dim","",(VLOOKUP(TEXT(W55,"jjj"),$A$10:$F$14,4,FALSE))))</f>
        <v/>
      </c>
    </row>
    <row r="56" spans="1:24" ht="12.75" customHeight="1">
      <c r="A56" s="46">
        <f t="shared" si="8"/>
        <v>42634</v>
      </c>
      <c r="B56" s="47">
        <f t="shared" si="6"/>
        <v>0.34374999999999994</v>
      </c>
      <c r="C56" s="48">
        <f t="shared" si="9"/>
        <v>42664</v>
      </c>
      <c r="D56" s="47">
        <f t="shared" si="22"/>
        <v>0.34374999999999994</v>
      </c>
      <c r="E56" s="49">
        <f t="shared" si="11"/>
        <v>42695</v>
      </c>
      <c r="F56" s="47">
        <f t="shared" si="26"/>
        <v>0.34374999999999994</v>
      </c>
      <c r="G56" s="48">
        <f t="shared" si="12"/>
        <v>42725</v>
      </c>
      <c r="H56" s="63">
        <f t="shared" si="33"/>
        <v>0.33333333333333343</v>
      </c>
      <c r="I56" s="50">
        <f t="shared" si="13"/>
        <v>42756</v>
      </c>
      <c r="J56" s="47" t="str">
        <f t="shared" si="28"/>
        <v/>
      </c>
      <c r="K56" s="51">
        <f t="shared" si="14"/>
        <v>42787</v>
      </c>
      <c r="L56" s="47">
        <f t="shared" si="29"/>
        <v>0.34374999999999994</v>
      </c>
      <c r="M56" s="52">
        <f t="shared" si="15"/>
        <v>42815</v>
      </c>
      <c r="N56" s="62"/>
      <c r="O56" s="51">
        <f t="shared" si="16"/>
        <v>42846</v>
      </c>
      <c r="P56" s="47">
        <f t="shared" si="30"/>
        <v>0.34374999999999994</v>
      </c>
      <c r="Q56" s="49">
        <f t="shared" si="17"/>
        <v>42876</v>
      </c>
      <c r="R56" s="47" t="str">
        <f t="shared" si="31"/>
        <v/>
      </c>
      <c r="S56" s="51">
        <f t="shared" si="18"/>
        <v>42907</v>
      </c>
      <c r="T56" s="47">
        <f t="shared" si="32"/>
        <v>0.34374999999999994</v>
      </c>
      <c r="U56" s="51">
        <f t="shared" si="19"/>
        <v>42937</v>
      </c>
      <c r="V56" s="62"/>
      <c r="W56" s="53">
        <f t="shared" si="20"/>
        <v>42968</v>
      </c>
      <c r="X56" s="63">
        <f t="shared" ref="X56:X60" si="34">$F$21</f>
        <v>0.33333333333333343</v>
      </c>
    </row>
    <row r="57" spans="1:24" ht="12.75" customHeight="1">
      <c r="A57" s="46">
        <f>A56+1</f>
        <v>42635</v>
      </c>
      <c r="B57" s="47">
        <f t="shared" si="6"/>
        <v>0.34374999999999994</v>
      </c>
      <c r="C57" s="48">
        <f t="shared" si="9"/>
        <v>42665</v>
      </c>
      <c r="D57" s="47" t="str">
        <f t="shared" si="22"/>
        <v/>
      </c>
      <c r="E57" s="49">
        <f t="shared" si="11"/>
        <v>42696</v>
      </c>
      <c r="F57" s="47">
        <f t="shared" si="26"/>
        <v>0.34374999999999994</v>
      </c>
      <c r="G57" s="48">
        <f t="shared" si="12"/>
        <v>42726</v>
      </c>
      <c r="H57" s="63">
        <f t="shared" si="33"/>
        <v>0.33333333333333343</v>
      </c>
      <c r="I57" s="50">
        <f t="shared" si="13"/>
        <v>42757</v>
      </c>
      <c r="J57" s="47" t="str">
        <f t="shared" si="28"/>
        <v/>
      </c>
      <c r="K57" s="51">
        <f t="shared" si="14"/>
        <v>42788</v>
      </c>
      <c r="L57" s="47">
        <f t="shared" si="29"/>
        <v>0.34374999999999994</v>
      </c>
      <c r="M57" s="52">
        <f t="shared" si="15"/>
        <v>42816</v>
      </c>
      <c r="N57" s="62"/>
      <c r="O57" s="51">
        <f t="shared" si="16"/>
        <v>42847</v>
      </c>
      <c r="P57" s="47" t="str">
        <f t="shared" si="30"/>
        <v/>
      </c>
      <c r="Q57" s="49">
        <f t="shared" si="17"/>
        <v>42877</v>
      </c>
      <c r="R57" s="47">
        <f t="shared" si="31"/>
        <v>0.34374999999999994</v>
      </c>
      <c r="S57" s="51">
        <f t="shared" si="18"/>
        <v>42908</v>
      </c>
      <c r="T57" s="47">
        <f t="shared" si="32"/>
        <v>0.34374999999999994</v>
      </c>
      <c r="U57" s="51">
        <f t="shared" si="19"/>
        <v>42938</v>
      </c>
      <c r="V57" s="62" t="str">
        <f>IF(TEXT(U57,"jjj")="sam","",IF(TEXT(U57,"jjj")="dim","",(VLOOKUP(TEXT(U57,"jjj"),$A$10:$F$14,4,FALSE))))</f>
        <v/>
      </c>
      <c r="W57" s="53">
        <f t="shared" si="20"/>
        <v>42969</v>
      </c>
      <c r="X57" s="63">
        <f t="shared" si="34"/>
        <v>0.33333333333333343</v>
      </c>
    </row>
    <row r="58" spans="1:24" ht="12.75" customHeight="1">
      <c r="A58" s="46">
        <f t="shared" si="8"/>
        <v>42636</v>
      </c>
      <c r="B58" s="47">
        <f t="shared" si="6"/>
        <v>0.34374999999999994</v>
      </c>
      <c r="C58" s="48">
        <f t="shared" si="9"/>
        <v>42666</v>
      </c>
      <c r="D58" s="47" t="str">
        <f t="shared" si="22"/>
        <v/>
      </c>
      <c r="E58" s="49">
        <f t="shared" si="11"/>
        <v>42697</v>
      </c>
      <c r="F58" s="47">
        <f t="shared" si="26"/>
        <v>0.34374999999999994</v>
      </c>
      <c r="G58" s="48">
        <f t="shared" si="12"/>
        <v>42727</v>
      </c>
      <c r="H58" s="63">
        <f t="shared" si="33"/>
        <v>0.33333333333333343</v>
      </c>
      <c r="I58" s="50">
        <f t="shared" si="13"/>
        <v>42758</v>
      </c>
      <c r="J58" s="47">
        <f t="shared" si="28"/>
        <v>0.34374999999999994</v>
      </c>
      <c r="K58" s="51">
        <f t="shared" si="14"/>
        <v>42789</v>
      </c>
      <c r="L58" s="47">
        <f t="shared" si="29"/>
        <v>0.34374999999999994</v>
      </c>
      <c r="M58" s="52">
        <f t="shared" si="15"/>
        <v>42817</v>
      </c>
      <c r="N58" s="62"/>
      <c r="O58" s="51">
        <f t="shared" si="16"/>
        <v>42848</v>
      </c>
      <c r="P58" s="47" t="str">
        <f t="shared" si="30"/>
        <v/>
      </c>
      <c r="Q58" s="49">
        <f t="shared" si="17"/>
        <v>42878</v>
      </c>
      <c r="R58" s="47">
        <f t="shared" si="31"/>
        <v>0.34374999999999994</v>
      </c>
      <c r="S58" s="51">
        <f t="shared" si="18"/>
        <v>42909</v>
      </c>
      <c r="T58" s="47">
        <f t="shared" si="32"/>
        <v>0.34374999999999994</v>
      </c>
      <c r="U58" s="51">
        <f t="shared" si="19"/>
        <v>42939</v>
      </c>
      <c r="V58" s="62" t="str">
        <f>IF(TEXT(U58,"jjj")="sam","",IF(TEXT(U58,"jjj")="dim","",(VLOOKUP(TEXT(U58,"jjj"),$A$10:$F$14,4,FALSE))))</f>
        <v/>
      </c>
      <c r="W58" s="53">
        <f t="shared" si="20"/>
        <v>42970</v>
      </c>
      <c r="X58" s="63">
        <f t="shared" si="34"/>
        <v>0.33333333333333343</v>
      </c>
    </row>
    <row r="59" spans="1:24" ht="12.75" customHeight="1">
      <c r="A59" s="46">
        <f t="shared" si="8"/>
        <v>42637</v>
      </c>
      <c r="B59" s="47" t="str">
        <f t="shared" si="6"/>
        <v/>
      </c>
      <c r="C59" s="48">
        <f t="shared" si="9"/>
        <v>42667</v>
      </c>
      <c r="D59" s="47">
        <f t="shared" si="22"/>
        <v>0.34374999999999994</v>
      </c>
      <c r="E59" s="49">
        <f t="shared" si="11"/>
        <v>42698</v>
      </c>
      <c r="F59" s="47">
        <f t="shared" si="26"/>
        <v>0.34374999999999994</v>
      </c>
      <c r="G59" s="48">
        <f t="shared" si="12"/>
        <v>42728</v>
      </c>
      <c r="H59" s="47" t="str">
        <f t="shared" ref="H59:H61" si="35">IF(TEXT(G59,"jjj")="sam","",IF(TEXT(G59,"jjj")="dim","",(VLOOKUP(TEXT(G59,"jjj"),$A$10:$F$14,6,FALSE))))</f>
        <v/>
      </c>
      <c r="I59" s="50">
        <f t="shared" si="13"/>
        <v>42759</v>
      </c>
      <c r="J59" s="47">
        <f t="shared" si="28"/>
        <v>0.34374999999999994</v>
      </c>
      <c r="K59" s="51">
        <f t="shared" si="14"/>
        <v>42790</v>
      </c>
      <c r="L59" s="47">
        <f t="shared" si="29"/>
        <v>0.34374999999999994</v>
      </c>
      <c r="M59" s="52">
        <f t="shared" si="15"/>
        <v>42818</v>
      </c>
      <c r="N59" s="62"/>
      <c r="O59" s="51">
        <f t="shared" si="16"/>
        <v>42849</v>
      </c>
      <c r="P59" s="47">
        <f t="shared" si="30"/>
        <v>0.34374999999999994</v>
      </c>
      <c r="Q59" s="49">
        <f t="shared" si="17"/>
        <v>42879</v>
      </c>
      <c r="R59" s="47">
        <f t="shared" si="31"/>
        <v>0.34374999999999994</v>
      </c>
      <c r="S59" s="51">
        <f t="shared" si="18"/>
        <v>42910</v>
      </c>
      <c r="T59" s="47" t="str">
        <f t="shared" si="32"/>
        <v/>
      </c>
      <c r="U59" s="51">
        <f t="shared" si="19"/>
        <v>42940</v>
      </c>
      <c r="V59" s="62"/>
      <c r="W59" s="53">
        <f t="shared" si="20"/>
        <v>42971</v>
      </c>
      <c r="X59" s="63">
        <f t="shared" si="34"/>
        <v>0.33333333333333343</v>
      </c>
    </row>
    <row r="60" spans="1:24" ht="12.75" customHeight="1">
      <c r="A60" s="46">
        <f t="shared" si="8"/>
        <v>42638</v>
      </c>
      <c r="B60" s="47" t="str">
        <f t="shared" si="6"/>
        <v/>
      </c>
      <c r="C60" s="48">
        <f t="shared" si="9"/>
        <v>42668</v>
      </c>
      <c r="D60" s="47">
        <f t="shared" si="22"/>
        <v>0.34374999999999994</v>
      </c>
      <c r="E60" s="49">
        <f t="shared" si="11"/>
        <v>42699</v>
      </c>
      <c r="F60" s="47">
        <f t="shared" si="26"/>
        <v>0.34374999999999994</v>
      </c>
      <c r="G60" s="48">
        <f t="shared" si="12"/>
        <v>42729</v>
      </c>
      <c r="H60" s="47" t="str">
        <f t="shared" si="35"/>
        <v/>
      </c>
      <c r="I60" s="50">
        <f t="shared" si="13"/>
        <v>42760</v>
      </c>
      <c r="J60" s="47">
        <f t="shared" si="28"/>
        <v>0.34374999999999994</v>
      </c>
      <c r="K60" s="51">
        <f t="shared" si="14"/>
        <v>42791</v>
      </c>
      <c r="L60" s="47" t="str">
        <f t="shared" si="29"/>
        <v/>
      </c>
      <c r="M60" s="52">
        <f t="shared" si="15"/>
        <v>42819</v>
      </c>
      <c r="N60" s="47" t="str">
        <f>IF(TEXT(M60,"jjj")="sam","",IF(TEXT(M60,"jjj")="dim","",(VLOOKUP(TEXT(M60,"jjj"),$A$10:$F$14,4,FALSE))))</f>
        <v/>
      </c>
      <c r="O60" s="51">
        <f t="shared" si="16"/>
        <v>42850</v>
      </c>
      <c r="P60" s="47">
        <f t="shared" si="30"/>
        <v>0.34374999999999994</v>
      </c>
      <c r="Q60" s="49">
        <f t="shared" si="17"/>
        <v>42880</v>
      </c>
      <c r="R60" s="47">
        <f t="shared" si="31"/>
        <v>0.34374999999999994</v>
      </c>
      <c r="S60" s="51">
        <f t="shared" si="18"/>
        <v>42911</v>
      </c>
      <c r="T60" s="47" t="str">
        <f t="shared" si="32"/>
        <v/>
      </c>
      <c r="U60" s="51">
        <f t="shared" si="19"/>
        <v>42941</v>
      </c>
      <c r="V60" s="62"/>
      <c r="W60" s="53">
        <f t="shared" si="20"/>
        <v>42972</v>
      </c>
      <c r="X60" s="63">
        <f t="shared" si="34"/>
        <v>0.33333333333333343</v>
      </c>
    </row>
    <row r="61" spans="1:24" ht="12.75" customHeight="1">
      <c r="A61" s="46">
        <f t="shared" si="8"/>
        <v>42639</v>
      </c>
      <c r="B61" s="47">
        <f t="shared" si="6"/>
        <v>0.34374999999999994</v>
      </c>
      <c r="C61" s="48">
        <f t="shared" si="9"/>
        <v>42669</v>
      </c>
      <c r="D61" s="47">
        <f t="shared" si="22"/>
        <v>0.34374999999999994</v>
      </c>
      <c r="E61" s="49">
        <f t="shared" si="11"/>
        <v>42700</v>
      </c>
      <c r="F61" s="47" t="str">
        <f t="shared" si="26"/>
        <v/>
      </c>
      <c r="G61" s="48">
        <f t="shared" si="12"/>
        <v>42730</v>
      </c>
      <c r="H61" s="89">
        <f t="shared" si="35"/>
        <v>0.34374999999999994</v>
      </c>
      <c r="I61" s="50">
        <f t="shared" si="13"/>
        <v>42761</v>
      </c>
      <c r="J61" s="47">
        <f t="shared" si="28"/>
        <v>0.34374999999999994</v>
      </c>
      <c r="K61" s="51">
        <f t="shared" si="14"/>
        <v>42792</v>
      </c>
      <c r="L61" s="47" t="str">
        <f t="shared" si="29"/>
        <v/>
      </c>
      <c r="M61" s="52">
        <f t="shared" si="15"/>
        <v>42820</v>
      </c>
      <c r="N61" s="47" t="str">
        <f>IF(TEXT(M61,"jjj")="sam","",IF(TEXT(M61,"jjj")="dim","",(VLOOKUP(TEXT(M61,"jjj"),$A$10:$F$14,4,FALSE))))</f>
        <v/>
      </c>
      <c r="O61" s="51">
        <f t="shared" si="16"/>
        <v>42851</v>
      </c>
      <c r="P61" s="47">
        <f t="shared" si="30"/>
        <v>0.34374999999999994</v>
      </c>
      <c r="Q61" s="49">
        <f t="shared" si="17"/>
        <v>42881</v>
      </c>
      <c r="R61" s="47">
        <f t="shared" si="31"/>
        <v>0.34374999999999994</v>
      </c>
      <c r="S61" s="51">
        <f t="shared" si="18"/>
        <v>42912</v>
      </c>
      <c r="T61" s="47">
        <f t="shared" si="32"/>
        <v>0.34374999999999994</v>
      </c>
      <c r="U61" s="51">
        <f t="shared" si="19"/>
        <v>42942</v>
      </c>
      <c r="V61" s="62"/>
      <c r="W61" s="53">
        <f t="shared" si="20"/>
        <v>42973</v>
      </c>
      <c r="X61" s="47" t="str">
        <f t="shared" ref="X61:X62" si="36">IF(TEXT(W61,"jjj")="sam","",IF(TEXT(W61,"jjj")="dim","",(VLOOKUP(TEXT(W61,"jjj"),$A$10:$F$14,6,FALSE))))</f>
        <v/>
      </c>
    </row>
    <row r="62" spans="1:24" ht="12.75" customHeight="1">
      <c r="A62" s="46">
        <f t="shared" si="8"/>
        <v>42640</v>
      </c>
      <c r="B62" s="47">
        <f t="shared" si="6"/>
        <v>0.34374999999999994</v>
      </c>
      <c r="C62" s="48">
        <f t="shared" si="9"/>
        <v>42670</v>
      </c>
      <c r="D62" s="47">
        <f t="shared" si="22"/>
        <v>0.34374999999999994</v>
      </c>
      <c r="E62" s="49">
        <f t="shared" si="11"/>
        <v>42701</v>
      </c>
      <c r="F62" s="47" t="str">
        <f t="shared" si="26"/>
        <v/>
      </c>
      <c r="G62" s="48">
        <f t="shared" si="12"/>
        <v>42731</v>
      </c>
      <c r="H62" s="62"/>
      <c r="I62" s="50">
        <f t="shared" si="13"/>
        <v>42762</v>
      </c>
      <c r="J62" s="47">
        <f t="shared" si="28"/>
        <v>0.34374999999999994</v>
      </c>
      <c r="K62" s="51">
        <f t="shared" si="14"/>
        <v>42793</v>
      </c>
      <c r="L62" s="47">
        <f t="shared" si="29"/>
        <v>0.34374999999999994</v>
      </c>
      <c r="M62" s="52">
        <f t="shared" si="15"/>
        <v>42821</v>
      </c>
      <c r="N62" s="47">
        <f t="shared" ref="N62:N66" si="37">IF(TEXT(M62,"jjj")="sam","",IF(TEXT(M62,"jjj")="dim","",(VLOOKUP(TEXT(M62,"jjj"),$A$10:$F$14,6,FALSE))))</f>
        <v>0.34374999999999994</v>
      </c>
      <c r="O62" s="51">
        <f t="shared" si="16"/>
        <v>42852</v>
      </c>
      <c r="P62" s="47">
        <f t="shared" si="30"/>
        <v>0.34374999999999994</v>
      </c>
      <c r="Q62" s="49">
        <f t="shared" si="17"/>
        <v>42882</v>
      </c>
      <c r="R62" s="47" t="str">
        <f t="shared" si="31"/>
        <v/>
      </c>
      <c r="S62" s="51">
        <f t="shared" si="18"/>
        <v>42913</v>
      </c>
      <c r="T62" s="47">
        <f t="shared" si="32"/>
        <v>0.34374999999999994</v>
      </c>
      <c r="U62" s="51">
        <f t="shared" si="19"/>
        <v>42943</v>
      </c>
      <c r="V62" s="62"/>
      <c r="W62" s="53">
        <f t="shared" si="20"/>
        <v>42974</v>
      </c>
      <c r="X62" s="47" t="str">
        <f t="shared" si="36"/>
        <v/>
      </c>
    </row>
    <row r="63" spans="1:24" ht="12.75" customHeight="1">
      <c r="A63" s="46">
        <f t="shared" si="8"/>
        <v>42641</v>
      </c>
      <c r="B63" s="47">
        <f t="shared" si="6"/>
        <v>0.34374999999999994</v>
      </c>
      <c r="C63" s="48">
        <f t="shared" si="9"/>
        <v>42671</v>
      </c>
      <c r="D63" s="47">
        <f t="shared" si="22"/>
        <v>0.34374999999999994</v>
      </c>
      <c r="E63" s="49">
        <f t="shared" si="11"/>
        <v>42702</v>
      </c>
      <c r="F63" s="47">
        <f t="shared" si="26"/>
        <v>0.34374999999999994</v>
      </c>
      <c r="G63" s="48">
        <f t="shared" si="12"/>
        <v>42732</v>
      </c>
      <c r="H63" s="62"/>
      <c r="I63" s="50">
        <f t="shared" si="13"/>
        <v>42763</v>
      </c>
      <c r="J63" s="47" t="str">
        <f>IF(TEXT(I63,"jjj")="sam","",IF(TEXT(I63,"jjj")="dim","",(VLOOKUP(TEXT(I63,"jjj"),$A$10:$F$14,4,FALSE))))</f>
        <v/>
      </c>
      <c r="K63" s="51">
        <f t="shared" si="14"/>
        <v>42794</v>
      </c>
      <c r="L63" s="47">
        <f t="shared" si="29"/>
        <v>0.34374999999999994</v>
      </c>
      <c r="M63" s="52">
        <f t="shared" si="15"/>
        <v>42822</v>
      </c>
      <c r="N63" s="47">
        <f t="shared" si="37"/>
        <v>0.34374999999999994</v>
      </c>
      <c r="O63" s="51">
        <f t="shared" si="16"/>
        <v>42853</v>
      </c>
      <c r="P63" s="47">
        <f t="shared" si="30"/>
        <v>0.34374999999999994</v>
      </c>
      <c r="Q63" s="49">
        <f t="shared" si="17"/>
        <v>42883</v>
      </c>
      <c r="R63" s="47" t="str">
        <f t="shared" si="31"/>
        <v/>
      </c>
      <c r="S63" s="51">
        <f t="shared" si="18"/>
        <v>42914</v>
      </c>
      <c r="T63" s="47">
        <f t="shared" si="32"/>
        <v>0.34374999999999994</v>
      </c>
      <c r="U63" s="51">
        <f t="shared" si="19"/>
        <v>42944</v>
      </c>
      <c r="V63" s="62"/>
      <c r="W63" s="53">
        <f t="shared" si="20"/>
        <v>42975</v>
      </c>
      <c r="X63" s="63">
        <f t="shared" ref="X63:X66" si="38">$F$21</f>
        <v>0.33333333333333343</v>
      </c>
    </row>
    <row r="64" spans="1:24" ht="12.75" customHeight="1">
      <c r="A64" s="46">
        <f t="shared" si="8"/>
        <v>42642</v>
      </c>
      <c r="B64" s="47">
        <f t="shared" si="6"/>
        <v>0.34374999999999994</v>
      </c>
      <c r="C64" s="48">
        <f t="shared" si="9"/>
        <v>42672</v>
      </c>
      <c r="D64" s="47" t="str">
        <f t="shared" si="22"/>
        <v/>
      </c>
      <c r="E64" s="49">
        <f t="shared" si="11"/>
        <v>42703</v>
      </c>
      <c r="F64" s="47">
        <f t="shared" si="26"/>
        <v>0.34374999999999994</v>
      </c>
      <c r="G64" s="48">
        <f t="shared" si="12"/>
        <v>42733</v>
      </c>
      <c r="H64" s="62"/>
      <c r="I64" s="50">
        <f t="shared" si="13"/>
        <v>42764</v>
      </c>
      <c r="J64" s="47" t="str">
        <f>IF(TEXT(I64,"jjj")="sam","",IF(TEXT(I64,"jjj")="dim","",(VLOOKUP(TEXT(I64,"jjj"),$A$10:$F$14,4,FALSE))))</f>
        <v/>
      </c>
      <c r="K64" s="51"/>
      <c r="L64" s="54"/>
      <c r="M64" s="52">
        <f t="shared" si="15"/>
        <v>42823</v>
      </c>
      <c r="N64" s="47">
        <f t="shared" si="37"/>
        <v>0.34374999999999994</v>
      </c>
      <c r="O64" s="51">
        <f t="shared" si="16"/>
        <v>42854</v>
      </c>
      <c r="P64" s="47" t="str">
        <f t="shared" si="30"/>
        <v/>
      </c>
      <c r="Q64" s="49">
        <f t="shared" si="17"/>
        <v>42884</v>
      </c>
      <c r="R64" s="47">
        <f t="shared" si="31"/>
        <v>0.34374999999999994</v>
      </c>
      <c r="S64" s="51">
        <f t="shared" si="18"/>
        <v>42915</v>
      </c>
      <c r="T64" s="47">
        <f t="shared" si="32"/>
        <v>0.34374999999999994</v>
      </c>
      <c r="U64" s="51">
        <f t="shared" si="19"/>
        <v>42945</v>
      </c>
      <c r="V64" s="62" t="str">
        <f>IF(TEXT(U64,"jjj")="sam","",IF(TEXT(U64,"jjj")="dim","",(VLOOKUP(TEXT(U64,"jjj"),$A$10:$F$14,4,FALSE))))</f>
        <v/>
      </c>
      <c r="W64" s="53">
        <f t="shared" si="20"/>
        <v>42976</v>
      </c>
      <c r="X64" s="63">
        <f t="shared" si="38"/>
        <v>0.33333333333333343</v>
      </c>
    </row>
    <row r="65" spans="1:24" ht="12.75" customHeight="1">
      <c r="A65" s="46">
        <f>A64+1</f>
        <v>42643</v>
      </c>
      <c r="B65" s="47">
        <f t="shared" si="6"/>
        <v>0.34374999999999994</v>
      </c>
      <c r="C65" s="48">
        <f t="shared" si="9"/>
        <v>42673</v>
      </c>
      <c r="D65" s="47" t="str">
        <f t="shared" si="22"/>
        <v/>
      </c>
      <c r="E65" s="49">
        <f t="shared" si="11"/>
        <v>42704</v>
      </c>
      <c r="F65" s="47">
        <f t="shared" si="26"/>
        <v>0.34374999999999994</v>
      </c>
      <c r="G65" s="48">
        <f t="shared" si="12"/>
        <v>42734</v>
      </c>
      <c r="H65" s="62"/>
      <c r="I65" s="50">
        <f t="shared" si="13"/>
        <v>42765</v>
      </c>
      <c r="J65" s="89">
        <f t="shared" ref="J65:J66" si="39">IF(TEXT(I65,"jjj")="sam","",IF(TEXT(I65,"jjj")="dim","",(VLOOKUP(TEXT(I65,"jjj"),$A$10:$F$14,6,FALSE))))</f>
        <v>0.34374999999999994</v>
      </c>
      <c r="K65" s="51"/>
      <c r="L65" s="54"/>
      <c r="M65" s="52">
        <f t="shared" si="15"/>
        <v>42824</v>
      </c>
      <c r="N65" s="47">
        <f t="shared" si="37"/>
        <v>0.34374999999999994</v>
      </c>
      <c r="O65" s="51">
        <f t="shared" si="16"/>
        <v>42855</v>
      </c>
      <c r="P65" s="47" t="str">
        <f t="shared" si="30"/>
        <v/>
      </c>
      <c r="Q65" s="49">
        <f t="shared" si="17"/>
        <v>42885</v>
      </c>
      <c r="R65" s="89">
        <f t="shared" si="31"/>
        <v>0.34374999999999994</v>
      </c>
      <c r="S65" s="51">
        <f>S64+1</f>
        <v>42916</v>
      </c>
      <c r="T65" s="47">
        <f t="shared" si="32"/>
        <v>0.34374999999999994</v>
      </c>
      <c r="U65" s="51">
        <f t="shared" si="19"/>
        <v>42946</v>
      </c>
      <c r="V65" s="62" t="str">
        <f>IF(TEXT(U65,"jjj")="sam","",IF(TEXT(U65,"jjj")="dim","",(VLOOKUP(TEXT(U65,"jjj"),$A$10:$F$14,4,FALSE))))</f>
        <v/>
      </c>
      <c r="W65" s="53">
        <f t="shared" si="20"/>
        <v>42977</v>
      </c>
      <c r="X65" s="63">
        <f t="shared" si="38"/>
        <v>0.33333333333333343</v>
      </c>
    </row>
    <row r="66" spans="1:24" ht="12.75" customHeight="1">
      <c r="A66" s="55"/>
      <c r="B66" s="56"/>
      <c r="C66" s="48">
        <f t="shared" si="9"/>
        <v>42674</v>
      </c>
      <c r="D66" s="47">
        <f t="shared" si="22"/>
        <v>0.34374999999999994</v>
      </c>
      <c r="E66" s="55"/>
      <c r="F66" s="47"/>
      <c r="G66" s="48">
        <f t="shared" si="12"/>
        <v>42735</v>
      </c>
      <c r="H66" s="62" t="str">
        <f>IF(TEXT(G66,"jjj")="sam","",IF(TEXT(G66,"jjj")="dim","",(VLOOKUP(TEXT(G66,"jjj"),$A$10:$F$14,4,FALSE))))</f>
        <v/>
      </c>
      <c r="I66" s="50">
        <f t="shared" si="13"/>
        <v>42766</v>
      </c>
      <c r="J66" s="89">
        <f t="shared" si="39"/>
        <v>0.34374999999999994</v>
      </c>
      <c r="K66" s="51"/>
      <c r="L66" s="54"/>
      <c r="M66" s="52">
        <f>M65+1</f>
        <v>42825</v>
      </c>
      <c r="N66" s="47">
        <f t="shared" si="37"/>
        <v>0.34374999999999994</v>
      </c>
      <c r="O66" s="51"/>
      <c r="P66" s="54"/>
      <c r="Q66" s="49">
        <f t="shared" si="17"/>
        <v>42886</v>
      </c>
      <c r="R66" s="47">
        <f t="shared" si="31"/>
        <v>0.34374999999999994</v>
      </c>
      <c r="S66" s="51"/>
      <c r="T66" s="54"/>
      <c r="U66" s="51">
        <f t="shared" si="19"/>
        <v>42947</v>
      </c>
      <c r="V66" s="62"/>
      <c r="W66" s="53">
        <f t="shared" si="20"/>
        <v>42978</v>
      </c>
      <c r="X66" s="63">
        <f t="shared" si="38"/>
        <v>0.33333333333333343</v>
      </c>
    </row>
    <row r="67" spans="1:24">
      <c r="A67" s="33"/>
      <c r="B67" s="34">
        <f>SUM(B36:B66)</f>
        <v>7.5624999999999991</v>
      </c>
      <c r="C67" s="33"/>
      <c r="D67" s="34">
        <f>SUM(D36:D66)</f>
        <v>7.2187499999999991</v>
      </c>
      <c r="E67" s="33"/>
      <c r="F67" s="35">
        <f>SUM(F36:F66)</f>
        <v>7.510416666666667</v>
      </c>
      <c r="G67" s="33"/>
      <c r="H67" s="34">
        <f>SUM(H36:H66)</f>
        <v>6.1354166666666643</v>
      </c>
      <c r="I67" s="36"/>
      <c r="J67" s="34">
        <f>SUM(J36:J66)</f>
        <v>7.5624999999999991</v>
      </c>
      <c r="L67" s="34">
        <f>SUM(L36:L66)</f>
        <v>6.1874999999999991</v>
      </c>
      <c r="N67" s="34">
        <f>SUM(N36:N66)</f>
        <v>6.1562499999999991</v>
      </c>
      <c r="P67" s="34">
        <f>SUM(P36:P66)</f>
        <v>6.8749999999999991</v>
      </c>
      <c r="R67" s="34">
        <f>SUM(R36:R66)</f>
        <v>6.5312499999999991</v>
      </c>
      <c r="T67" s="34">
        <f>SUM(T36:T66)</f>
        <v>7.5624999999999991</v>
      </c>
      <c r="V67" s="34">
        <f>SUM(V36:V66)</f>
        <v>3.3541666666666674</v>
      </c>
      <c r="X67" s="34">
        <f>SUM(X36:X66)</f>
        <v>3.0000000000000009</v>
      </c>
    </row>
    <row r="68" spans="1:24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37" t="s">
        <v>6</v>
      </c>
      <c r="B69" s="37"/>
      <c r="C69" s="38"/>
      <c r="D69" s="38"/>
      <c r="E69" s="39">
        <f>SUM(B67:X67)</f>
        <v>75.65625</v>
      </c>
      <c r="F69" s="40" t="s">
        <v>18</v>
      </c>
      <c r="I69" s="28"/>
      <c r="J69" s="74">
        <f>C16*C17</f>
        <v>71.666666666666671</v>
      </c>
      <c r="K69" s="86"/>
      <c r="L69" s="82" t="str">
        <f>IF(J69&gt;E69,"RESTE A EFFECTUER","A RECUPERER")</f>
        <v>A RECUPERER</v>
      </c>
      <c r="M69" s="28"/>
      <c r="N69" s="83">
        <f>IF(J69&gt;E69,J69-E69,-(J69-E69))</f>
        <v>3.9895833333333286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>
      <c r="F70" s="28"/>
      <c r="G70" s="41"/>
      <c r="H70" s="41"/>
      <c r="I70" s="41"/>
      <c r="J70" s="41"/>
      <c r="K70" s="41"/>
      <c r="L70" s="41"/>
      <c r="M70" s="60"/>
      <c r="N70" s="60"/>
      <c r="O70" s="41"/>
      <c r="P70" s="28"/>
      <c r="Q70" s="85"/>
      <c r="R70" s="69"/>
      <c r="S70" s="69"/>
      <c r="T70" s="69"/>
      <c r="U70" s="69"/>
      <c r="V70" s="69"/>
      <c r="W70" s="28"/>
      <c r="X70" s="28"/>
    </row>
    <row r="71" spans="1:24">
      <c r="A71" s="42"/>
      <c r="B71" s="28" t="s">
        <v>7</v>
      </c>
      <c r="C71" s="28"/>
      <c r="D71" s="28"/>
      <c r="E71" s="28"/>
      <c r="F71" s="88"/>
      <c r="G71" s="28" t="s">
        <v>8</v>
      </c>
      <c r="H71" s="27"/>
      <c r="I71" s="78"/>
      <c r="J71" s="43" t="s">
        <v>9</v>
      </c>
      <c r="K71" s="41"/>
      <c r="L71" s="41"/>
      <c r="M71" s="87"/>
      <c r="N71" s="58" t="s">
        <v>20</v>
      </c>
      <c r="O71" s="28"/>
      <c r="P71" s="28"/>
      <c r="Q71" s="69"/>
      <c r="R71" s="70"/>
      <c r="S71" s="69"/>
      <c r="T71" s="71"/>
      <c r="U71" s="68"/>
      <c r="V71" s="68"/>
      <c r="W71" s="41"/>
      <c r="X71" s="28"/>
    </row>
    <row r="72" spans="1:24">
      <c r="A72" s="59"/>
      <c r="B72" s="28" t="s">
        <v>10</v>
      </c>
      <c r="C72" s="28"/>
      <c r="D72" s="28"/>
      <c r="E72" s="28"/>
      <c r="F72" s="79"/>
      <c r="G72" s="28" t="s">
        <v>11</v>
      </c>
      <c r="H72" s="27"/>
      <c r="I72" s="41"/>
      <c r="J72" s="41" t="s">
        <v>12</v>
      </c>
      <c r="K72" s="41"/>
      <c r="L72" s="41"/>
      <c r="M72" s="61"/>
      <c r="N72" s="58"/>
      <c r="O72" s="28"/>
      <c r="P72" s="28"/>
      <c r="Q72" s="69"/>
      <c r="R72" s="72"/>
      <c r="S72" s="69"/>
      <c r="T72" s="71"/>
      <c r="U72" s="68"/>
      <c r="V72" s="68"/>
      <c r="W72" s="41"/>
      <c r="X72" s="28"/>
    </row>
    <row r="73" spans="1:24">
      <c r="A73" s="28"/>
      <c r="B73" s="28"/>
      <c r="C73" s="28"/>
      <c r="D73" s="28"/>
      <c r="E73" s="28"/>
      <c r="F73" s="28"/>
      <c r="G73" s="41"/>
      <c r="H73" s="41"/>
      <c r="I73" s="41"/>
      <c r="J73" s="41"/>
      <c r="K73" s="41"/>
      <c r="L73" s="41"/>
      <c r="M73" s="41"/>
      <c r="N73" s="41"/>
      <c r="O73" s="41"/>
      <c r="P73" s="28"/>
      <c r="Q73" s="28"/>
      <c r="R73" s="28"/>
      <c r="S73" s="28"/>
      <c r="T73" s="28"/>
      <c r="U73" s="28"/>
      <c r="V73" s="28"/>
      <c r="W73" s="28"/>
      <c r="X73" s="28"/>
    </row>
    <row r="79" spans="1:24">
      <c r="A79" s="44"/>
    </row>
  </sheetData>
  <mergeCells count="5">
    <mergeCell ref="A3:L3"/>
    <mergeCell ref="A5:L5"/>
    <mergeCell ref="B9:E9"/>
    <mergeCell ref="A27:B27"/>
    <mergeCell ref="A30:B30"/>
  </mergeCells>
  <conditionalFormatting sqref="B40:B41 B45 B47:B48">
    <cfRule type="cellIs" dxfId="146" priority="146" stopIfTrue="1" operator="equal">
      <formula>""""""</formula>
    </cfRule>
    <cfRule type="cellIs" dxfId="145" priority="147" stopIfTrue="1" operator="equal">
      <formula>"sam"</formula>
    </cfRule>
  </conditionalFormatting>
  <conditionalFormatting sqref="B40 B45 B47">
    <cfRule type="containsBlanks" dxfId="144" priority="143" stopIfTrue="1">
      <formula>LEN(TRIM(B40))=0</formula>
    </cfRule>
    <cfRule type="cellIs" dxfId="143" priority="144" stopIfTrue="1" operator="equal">
      <formula>""""""</formula>
    </cfRule>
    <cfRule type="cellIs" dxfId="142" priority="145" stopIfTrue="1" operator="equal">
      <formula>""""""</formula>
    </cfRule>
  </conditionalFormatting>
  <conditionalFormatting sqref="F66">
    <cfRule type="containsBlanks" dxfId="141" priority="142" stopIfTrue="1">
      <formula>LEN(TRIM(F66))=0</formula>
    </cfRule>
  </conditionalFormatting>
  <conditionalFormatting sqref="F36:F65">
    <cfRule type="containsBlanks" dxfId="140" priority="141" stopIfTrue="1">
      <formula>LEN(TRIM(F36))=0</formula>
    </cfRule>
  </conditionalFormatting>
  <conditionalFormatting sqref="D66">
    <cfRule type="containsBlanks" dxfId="139" priority="140" stopIfTrue="1">
      <formula>LEN(TRIM(D66))=0</formula>
    </cfRule>
  </conditionalFormatting>
  <conditionalFormatting sqref="T36:T65">
    <cfRule type="containsBlanks" dxfId="138" priority="139" stopIfTrue="1">
      <formula>LEN(TRIM(T36))=0</formula>
    </cfRule>
  </conditionalFormatting>
  <conditionalFormatting sqref="N36:N49">
    <cfRule type="containsBlanks" dxfId="137" priority="138" stopIfTrue="1">
      <formula>LEN(TRIM(N36))=0</formula>
    </cfRule>
  </conditionalFormatting>
  <conditionalFormatting sqref="V36:V39">
    <cfRule type="containsBlanks" dxfId="136" priority="137" stopIfTrue="1">
      <formula>LEN(TRIM(V36))=0</formula>
    </cfRule>
  </conditionalFormatting>
  <conditionalFormatting sqref="V43:V44">
    <cfRule type="containsBlanks" dxfId="135" priority="136" stopIfTrue="1">
      <formula>LEN(TRIM(V43))=0</formula>
    </cfRule>
  </conditionalFormatting>
  <conditionalFormatting sqref="X61:X62">
    <cfRule type="containsBlanks" dxfId="134" priority="135" stopIfTrue="1">
      <formula>LEN(TRIM(X61))=0</formula>
    </cfRule>
  </conditionalFormatting>
  <conditionalFormatting sqref="R55:R56">
    <cfRule type="containsBlanks" dxfId="133" priority="134" stopIfTrue="1">
      <formula>LEN(TRIM(R55))=0</formula>
    </cfRule>
  </conditionalFormatting>
  <conditionalFormatting sqref="R62:R63">
    <cfRule type="containsBlanks" dxfId="132" priority="133" stopIfTrue="1">
      <formula>LEN(TRIM(R62))=0</formula>
    </cfRule>
  </conditionalFormatting>
  <conditionalFormatting sqref="R48:R49">
    <cfRule type="containsBlanks" dxfId="131" priority="132" stopIfTrue="1">
      <formula>LEN(TRIM(R48))=0</formula>
    </cfRule>
  </conditionalFormatting>
  <conditionalFormatting sqref="R41:R42">
    <cfRule type="containsBlanks" dxfId="130" priority="131" stopIfTrue="1">
      <formula>LEN(TRIM(R41))=0</formula>
    </cfRule>
  </conditionalFormatting>
  <conditionalFormatting sqref="N46:N47">
    <cfRule type="containsBlanks" dxfId="129" priority="130" stopIfTrue="1">
      <formula>LEN(TRIM(N46))=0</formula>
    </cfRule>
  </conditionalFormatting>
  <conditionalFormatting sqref="N53:N54">
    <cfRule type="containsBlanks" dxfId="128" priority="129" stopIfTrue="1">
      <formula>LEN(TRIM(N53))=0</formula>
    </cfRule>
  </conditionalFormatting>
  <conditionalFormatting sqref="N60:N61">
    <cfRule type="containsBlanks" dxfId="127" priority="128" stopIfTrue="1">
      <formula>LEN(TRIM(N60))=0</formula>
    </cfRule>
  </conditionalFormatting>
  <conditionalFormatting sqref="H38:H39">
    <cfRule type="containsBlanks" dxfId="126" priority="127" stopIfTrue="1">
      <formula>LEN(TRIM(H38))=0</formula>
    </cfRule>
  </conditionalFormatting>
  <conditionalFormatting sqref="H45:H46">
    <cfRule type="containsBlanks" dxfId="125" priority="126" stopIfTrue="1">
      <formula>LEN(TRIM(H45))=0</formula>
    </cfRule>
  </conditionalFormatting>
  <conditionalFormatting sqref="H52:H53">
    <cfRule type="containsBlanks" dxfId="124" priority="125" stopIfTrue="1">
      <formula>LEN(TRIM(H52))=0</formula>
    </cfRule>
  </conditionalFormatting>
  <conditionalFormatting sqref="H59:H61">
    <cfRule type="containsBlanks" dxfId="123" priority="124" stopIfTrue="1">
      <formula>LEN(TRIM(H59))=0</formula>
    </cfRule>
  </conditionalFormatting>
  <conditionalFormatting sqref="H54:H58">
    <cfRule type="containsBlanks" dxfId="122" priority="123" stopIfTrue="1">
      <formula>LEN(TRIM(H54))=0</formula>
    </cfRule>
  </conditionalFormatting>
  <conditionalFormatting sqref="N50:N52">
    <cfRule type="containsBlanks" dxfId="121" priority="122" stopIfTrue="1">
      <formula>LEN(TRIM(N50))=0</formula>
    </cfRule>
  </conditionalFormatting>
  <conditionalFormatting sqref="V40:V42">
    <cfRule type="containsBlanks" dxfId="120" priority="121" stopIfTrue="1">
      <formula>LEN(TRIM(V40))=0</formula>
    </cfRule>
  </conditionalFormatting>
  <conditionalFormatting sqref="V45:V49">
    <cfRule type="containsBlanks" dxfId="119" priority="120" stopIfTrue="1">
      <formula>LEN(TRIM(V45))=0</formula>
    </cfRule>
  </conditionalFormatting>
  <conditionalFormatting sqref="X56:X60">
    <cfRule type="containsBlanks" dxfId="118" priority="119" stopIfTrue="1">
      <formula>LEN(TRIM(X56))=0</formula>
    </cfRule>
  </conditionalFormatting>
  <conditionalFormatting sqref="X63:X66">
    <cfRule type="containsBlanks" dxfId="117" priority="118" stopIfTrue="1">
      <formula>LEN(TRIM(X63))=0</formula>
    </cfRule>
  </conditionalFormatting>
  <conditionalFormatting sqref="L39:L40">
    <cfRule type="containsBlanks" dxfId="116" priority="117" stopIfTrue="1">
      <formula>LEN(TRIM(L39))=0</formula>
    </cfRule>
  </conditionalFormatting>
  <conditionalFormatting sqref="L46:L47">
    <cfRule type="containsBlanks" dxfId="115" priority="116" stopIfTrue="1">
      <formula>LEN(TRIM(L46))=0</formula>
    </cfRule>
  </conditionalFormatting>
  <conditionalFormatting sqref="L53:L54">
    <cfRule type="containsBlanks" dxfId="114" priority="115" stopIfTrue="1">
      <formula>LEN(TRIM(L53))=0</formula>
    </cfRule>
  </conditionalFormatting>
  <conditionalFormatting sqref="L60:L61">
    <cfRule type="containsBlanks" dxfId="113" priority="114" stopIfTrue="1">
      <formula>LEN(TRIM(L60))=0</formula>
    </cfRule>
  </conditionalFormatting>
  <conditionalFormatting sqref="B38:B39 B45:B46">
    <cfRule type="containsBlanks" dxfId="112" priority="112" stopIfTrue="1">
      <formula>LEN(TRIM(B38))=0</formula>
    </cfRule>
  </conditionalFormatting>
  <conditionalFormatting sqref="B45:B46">
    <cfRule type="containsBlanks" dxfId="111" priority="111" stopIfTrue="1">
      <formula>LEN(TRIM(B45))=0</formula>
    </cfRule>
  </conditionalFormatting>
  <conditionalFormatting sqref="B52:B53">
    <cfRule type="containsBlanks" dxfId="110" priority="110" stopIfTrue="1">
      <formula>LEN(TRIM(B52))=0</formula>
    </cfRule>
  </conditionalFormatting>
  <conditionalFormatting sqref="B59:B60">
    <cfRule type="containsBlanks" dxfId="109" priority="109" stopIfTrue="1">
      <formula>LEN(TRIM(B59))=0</formula>
    </cfRule>
  </conditionalFormatting>
  <conditionalFormatting sqref="J42:J43">
    <cfRule type="containsBlanks" dxfId="108" priority="108" stopIfTrue="1">
      <formula>LEN(TRIM(J42))=0</formula>
    </cfRule>
  </conditionalFormatting>
  <conditionalFormatting sqref="J49:J50">
    <cfRule type="containsBlanks" dxfId="107" priority="107" stopIfTrue="1">
      <formula>LEN(TRIM(J49))=0</formula>
    </cfRule>
  </conditionalFormatting>
  <conditionalFormatting sqref="J56:J57">
    <cfRule type="containsBlanks" dxfId="106" priority="106" stopIfTrue="1">
      <formula>LEN(TRIM(J56))=0</formula>
    </cfRule>
  </conditionalFormatting>
  <conditionalFormatting sqref="J63:J66">
    <cfRule type="containsBlanks" dxfId="105" priority="105" stopIfTrue="1">
      <formula>LEN(TRIM(J63))=0</formula>
    </cfRule>
  </conditionalFormatting>
  <conditionalFormatting sqref="D36:D37">
    <cfRule type="containsBlanks" dxfId="104" priority="104" stopIfTrue="1">
      <formula>LEN(TRIM(D36))=0</formula>
    </cfRule>
  </conditionalFormatting>
  <conditionalFormatting sqref="D43:D44">
    <cfRule type="containsBlanks" dxfId="103" priority="103" stopIfTrue="1">
      <formula>LEN(TRIM(D43))=0</formula>
    </cfRule>
  </conditionalFormatting>
  <conditionalFormatting sqref="D50:D51">
    <cfRule type="containsBlanks" dxfId="102" priority="102" stopIfTrue="1">
      <formula>LEN(TRIM(D50))=0</formula>
    </cfRule>
  </conditionalFormatting>
  <conditionalFormatting sqref="D57:D58">
    <cfRule type="containsBlanks" dxfId="101" priority="101" stopIfTrue="1">
      <formula>LEN(TRIM(D57))=0</formula>
    </cfRule>
  </conditionalFormatting>
  <conditionalFormatting sqref="D64:D65">
    <cfRule type="containsBlanks" dxfId="100" priority="100" stopIfTrue="1">
      <formula>LEN(TRIM(D64))=0</formula>
    </cfRule>
  </conditionalFormatting>
  <conditionalFormatting sqref="P36:P39">
    <cfRule type="containsBlanks" dxfId="99" priority="99" stopIfTrue="1">
      <formula>LEN(TRIM(P36))=0</formula>
    </cfRule>
  </conditionalFormatting>
  <conditionalFormatting sqref="P43:P44">
    <cfRule type="containsBlanks" dxfId="98" priority="98" stopIfTrue="1">
      <formula>LEN(TRIM(P43))=0</formula>
    </cfRule>
  </conditionalFormatting>
  <conditionalFormatting sqref="P50:P51">
    <cfRule type="containsBlanks" dxfId="97" priority="97" stopIfTrue="1">
      <formula>LEN(TRIM(P50))=0</formula>
    </cfRule>
  </conditionalFormatting>
  <conditionalFormatting sqref="P57:P58">
    <cfRule type="containsBlanks" dxfId="96" priority="96" stopIfTrue="1">
      <formula>LEN(TRIM(P57))=0</formula>
    </cfRule>
  </conditionalFormatting>
  <conditionalFormatting sqref="P64:P65">
    <cfRule type="containsBlanks" dxfId="95" priority="95" stopIfTrue="1">
      <formula>LEN(TRIM(P64))=0</formula>
    </cfRule>
  </conditionalFormatting>
  <conditionalFormatting sqref="D38:D66">
    <cfRule type="containsBlanks" dxfId="94" priority="94" stopIfTrue="1">
      <formula>LEN(TRIM(D38))=0</formula>
    </cfRule>
  </conditionalFormatting>
  <conditionalFormatting sqref="F36:F41">
    <cfRule type="containsBlanks" dxfId="93" priority="93" stopIfTrue="1">
      <formula>LEN(TRIM(F36))=0</formula>
    </cfRule>
  </conditionalFormatting>
  <conditionalFormatting sqref="F47:F65">
    <cfRule type="containsBlanks" dxfId="92" priority="92" stopIfTrue="1">
      <formula>LEN(TRIM(F47))=0</formula>
    </cfRule>
  </conditionalFormatting>
  <conditionalFormatting sqref="H36:H51">
    <cfRule type="containsBlanks" dxfId="91" priority="91" stopIfTrue="1">
      <formula>LEN(TRIM(H36))=0</formula>
    </cfRule>
  </conditionalFormatting>
  <conditionalFormatting sqref="H36:H51">
    <cfRule type="containsBlanks" dxfId="90" priority="90" stopIfTrue="1">
      <formula>LEN(TRIM(H36))=0</formula>
    </cfRule>
  </conditionalFormatting>
  <conditionalFormatting sqref="H59:H61">
    <cfRule type="containsBlanks" dxfId="89" priority="89" stopIfTrue="1">
      <formula>LEN(TRIM(H59))=0</formula>
    </cfRule>
  </conditionalFormatting>
  <conditionalFormatting sqref="H59:H61">
    <cfRule type="containsBlanks" dxfId="88" priority="88" stopIfTrue="1">
      <formula>LEN(TRIM(H59))=0</formula>
    </cfRule>
  </conditionalFormatting>
  <conditionalFormatting sqref="J36">
    <cfRule type="containsBlanks" dxfId="87" priority="87" stopIfTrue="1">
      <formula>LEN(TRIM(J36))=0</formula>
    </cfRule>
  </conditionalFormatting>
  <conditionalFormatting sqref="J36">
    <cfRule type="containsBlanks" dxfId="86" priority="86" stopIfTrue="1">
      <formula>LEN(TRIM(J36))=0</formula>
    </cfRule>
  </conditionalFormatting>
  <conditionalFormatting sqref="J36">
    <cfRule type="containsBlanks" dxfId="85" priority="85" stopIfTrue="1">
      <formula>LEN(TRIM(J36))=0</formula>
    </cfRule>
  </conditionalFormatting>
  <conditionalFormatting sqref="J37:J62">
    <cfRule type="containsBlanks" dxfId="84" priority="84" stopIfTrue="1">
      <formula>LEN(TRIM(J37))=0</formula>
    </cfRule>
  </conditionalFormatting>
  <conditionalFormatting sqref="J37:J62">
    <cfRule type="containsBlanks" dxfId="83" priority="83" stopIfTrue="1">
      <formula>LEN(TRIM(J37))=0</formula>
    </cfRule>
  </conditionalFormatting>
  <conditionalFormatting sqref="J37:J62">
    <cfRule type="containsBlanks" dxfId="82" priority="82" stopIfTrue="1">
      <formula>LEN(TRIM(J37))=0</formula>
    </cfRule>
  </conditionalFormatting>
  <conditionalFormatting sqref="L41:L63">
    <cfRule type="containsBlanks" dxfId="81" priority="81" stopIfTrue="1">
      <formula>LEN(TRIM(L41))=0</formula>
    </cfRule>
  </conditionalFormatting>
  <conditionalFormatting sqref="L41:L63">
    <cfRule type="containsBlanks" dxfId="80" priority="80" stopIfTrue="1">
      <formula>LEN(TRIM(L41))=0</formula>
    </cfRule>
  </conditionalFormatting>
  <conditionalFormatting sqref="L41:L63">
    <cfRule type="containsBlanks" dxfId="79" priority="79" stopIfTrue="1">
      <formula>LEN(TRIM(L41))=0</formula>
    </cfRule>
  </conditionalFormatting>
  <conditionalFormatting sqref="N36:N49">
    <cfRule type="containsBlanks" dxfId="78" priority="78" stopIfTrue="1">
      <formula>LEN(TRIM(N36))=0</formula>
    </cfRule>
  </conditionalFormatting>
  <conditionalFormatting sqref="N36:N49">
    <cfRule type="containsBlanks" dxfId="77" priority="77" stopIfTrue="1">
      <formula>LEN(TRIM(N36))=0</formula>
    </cfRule>
  </conditionalFormatting>
  <conditionalFormatting sqref="N36:N49">
    <cfRule type="containsBlanks" dxfId="76" priority="76" stopIfTrue="1">
      <formula>LEN(TRIM(N36))=0</formula>
    </cfRule>
  </conditionalFormatting>
  <conditionalFormatting sqref="N62:N66">
    <cfRule type="containsBlanks" dxfId="75" priority="75" stopIfTrue="1">
      <formula>LEN(TRIM(N62))=0</formula>
    </cfRule>
  </conditionalFormatting>
  <conditionalFormatting sqref="N62:N66">
    <cfRule type="containsBlanks" dxfId="74" priority="74" stopIfTrue="1">
      <formula>LEN(TRIM(N62))=0</formula>
    </cfRule>
  </conditionalFormatting>
  <conditionalFormatting sqref="N62:N66">
    <cfRule type="containsBlanks" dxfId="73" priority="73" stopIfTrue="1">
      <formula>LEN(TRIM(N62))=0</formula>
    </cfRule>
  </conditionalFormatting>
  <conditionalFormatting sqref="N62:N66">
    <cfRule type="containsBlanks" dxfId="72" priority="72" stopIfTrue="1">
      <formula>LEN(TRIM(N62))=0</formula>
    </cfRule>
  </conditionalFormatting>
  <conditionalFormatting sqref="P36:P39">
    <cfRule type="containsBlanks" dxfId="71" priority="71" stopIfTrue="1">
      <formula>LEN(TRIM(P36))=0</formula>
    </cfRule>
  </conditionalFormatting>
  <conditionalFormatting sqref="P36:P39">
    <cfRule type="containsBlanks" dxfId="70" priority="70" stopIfTrue="1">
      <formula>LEN(TRIM(P36))=0</formula>
    </cfRule>
  </conditionalFormatting>
  <conditionalFormatting sqref="P36:P39">
    <cfRule type="containsBlanks" dxfId="69" priority="69" stopIfTrue="1">
      <formula>LEN(TRIM(P36))=0</formula>
    </cfRule>
  </conditionalFormatting>
  <conditionalFormatting sqref="P36:P39">
    <cfRule type="containsBlanks" dxfId="68" priority="68" stopIfTrue="1">
      <formula>LEN(TRIM(P36))=0</formula>
    </cfRule>
  </conditionalFormatting>
  <conditionalFormatting sqref="P40:P65">
    <cfRule type="containsBlanks" dxfId="67" priority="67" stopIfTrue="1">
      <formula>LEN(TRIM(P40))=0</formula>
    </cfRule>
  </conditionalFormatting>
  <conditionalFormatting sqref="P40:P65">
    <cfRule type="containsBlanks" dxfId="66" priority="66" stopIfTrue="1">
      <formula>LEN(TRIM(P40))=0</formula>
    </cfRule>
  </conditionalFormatting>
  <conditionalFormatting sqref="P40:P65">
    <cfRule type="containsBlanks" dxfId="65" priority="65" stopIfTrue="1">
      <formula>LEN(TRIM(P40))=0</formula>
    </cfRule>
  </conditionalFormatting>
  <conditionalFormatting sqref="P40:P65">
    <cfRule type="containsBlanks" dxfId="64" priority="64" stopIfTrue="1">
      <formula>LEN(TRIM(P40))=0</formula>
    </cfRule>
  </conditionalFormatting>
  <conditionalFormatting sqref="P40:P65">
    <cfRule type="containsBlanks" dxfId="63" priority="63" stopIfTrue="1">
      <formula>LEN(TRIM(P40))=0</formula>
    </cfRule>
  </conditionalFormatting>
  <conditionalFormatting sqref="R43:R65">
    <cfRule type="containsBlanks" dxfId="62" priority="62" stopIfTrue="1">
      <formula>LEN(TRIM(R43))=0</formula>
    </cfRule>
  </conditionalFormatting>
  <conditionalFormatting sqref="R43:R65">
    <cfRule type="containsBlanks" dxfId="61" priority="61" stopIfTrue="1">
      <formula>LEN(TRIM(R43))=0</formula>
    </cfRule>
  </conditionalFormatting>
  <conditionalFormatting sqref="R43:R65">
    <cfRule type="containsBlanks" dxfId="60" priority="60" stopIfTrue="1">
      <formula>LEN(TRIM(R43))=0</formula>
    </cfRule>
  </conditionalFormatting>
  <conditionalFormatting sqref="R43:R65">
    <cfRule type="containsBlanks" dxfId="59" priority="59" stopIfTrue="1">
      <formula>LEN(TRIM(R43))=0</formula>
    </cfRule>
  </conditionalFormatting>
  <conditionalFormatting sqref="R43:R65">
    <cfRule type="containsBlanks" dxfId="58" priority="58" stopIfTrue="1">
      <formula>LEN(TRIM(R43))=0</formula>
    </cfRule>
  </conditionalFormatting>
  <conditionalFormatting sqref="R66">
    <cfRule type="containsBlanks" dxfId="57" priority="57" stopIfTrue="1">
      <formula>LEN(TRIM(R66))=0</formula>
    </cfRule>
  </conditionalFormatting>
  <conditionalFormatting sqref="R66">
    <cfRule type="containsBlanks" dxfId="56" priority="56" stopIfTrue="1">
      <formula>LEN(TRIM(R66))=0</formula>
    </cfRule>
  </conditionalFormatting>
  <conditionalFormatting sqref="R66">
    <cfRule type="containsBlanks" dxfId="55" priority="55" stopIfTrue="1">
      <formula>LEN(TRIM(R66))=0</formula>
    </cfRule>
  </conditionalFormatting>
  <conditionalFormatting sqref="R66">
    <cfRule type="containsBlanks" dxfId="54" priority="54" stopIfTrue="1">
      <formula>LEN(TRIM(R66))=0</formula>
    </cfRule>
  </conditionalFormatting>
  <conditionalFormatting sqref="R66">
    <cfRule type="containsBlanks" dxfId="53" priority="53" stopIfTrue="1">
      <formula>LEN(TRIM(R66))=0</formula>
    </cfRule>
  </conditionalFormatting>
  <conditionalFormatting sqref="T36:T65">
    <cfRule type="containsBlanks" dxfId="52" priority="52" stopIfTrue="1">
      <formula>LEN(TRIM(T36))=0</formula>
    </cfRule>
  </conditionalFormatting>
  <conditionalFormatting sqref="T36:T65">
    <cfRule type="containsBlanks" dxfId="51" priority="51" stopIfTrue="1">
      <formula>LEN(TRIM(T36))=0</formula>
    </cfRule>
  </conditionalFormatting>
  <conditionalFormatting sqref="T36:T65">
    <cfRule type="containsBlanks" dxfId="50" priority="50" stopIfTrue="1">
      <formula>LEN(TRIM(T36))=0</formula>
    </cfRule>
  </conditionalFormatting>
  <conditionalFormatting sqref="T36:T65">
    <cfRule type="containsBlanks" dxfId="49" priority="49" stopIfTrue="1">
      <formula>LEN(TRIM(T36))=0</formula>
    </cfRule>
  </conditionalFormatting>
  <conditionalFormatting sqref="T36:T65">
    <cfRule type="containsBlanks" dxfId="48" priority="48" stopIfTrue="1">
      <formula>LEN(TRIM(T36))=0</formula>
    </cfRule>
  </conditionalFormatting>
  <conditionalFormatting sqref="V36:V39">
    <cfRule type="containsBlanks" dxfId="47" priority="47" stopIfTrue="1">
      <formula>LEN(TRIM(V36))=0</formula>
    </cfRule>
  </conditionalFormatting>
  <conditionalFormatting sqref="V36:V39">
    <cfRule type="containsBlanks" dxfId="46" priority="46" stopIfTrue="1">
      <formula>LEN(TRIM(V36))=0</formula>
    </cfRule>
  </conditionalFormatting>
  <conditionalFormatting sqref="V36:V39">
    <cfRule type="containsBlanks" dxfId="45" priority="45" stopIfTrue="1">
      <formula>LEN(TRIM(V36))=0</formula>
    </cfRule>
  </conditionalFormatting>
  <conditionalFormatting sqref="V36:V39">
    <cfRule type="containsBlanks" dxfId="44" priority="44" stopIfTrue="1">
      <formula>LEN(TRIM(V36))=0</formula>
    </cfRule>
  </conditionalFormatting>
  <conditionalFormatting sqref="V36:V39">
    <cfRule type="containsBlanks" dxfId="43" priority="43" stopIfTrue="1">
      <formula>LEN(TRIM(V36))=0</formula>
    </cfRule>
  </conditionalFormatting>
  <conditionalFormatting sqref="V36:V39">
    <cfRule type="containsBlanks" dxfId="42" priority="42" stopIfTrue="1">
      <formula>LEN(TRIM(V36))=0</formula>
    </cfRule>
  </conditionalFormatting>
  <conditionalFormatting sqref="V43">
    <cfRule type="containsBlanks" dxfId="41" priority="41" stopIfTrue="1">
      <formula>LEN(TRIM(V43))=0</formula>
    </cfRule>
  </conditionalFormatting>
  <conditionalFormatting sqref="V43">
    <cfRule type="containsBlanks" dxfId="40" priority="40" stopIfTrue="1">
      <formula>LEN(TRIM(V43))=0</formula>
    </cfRule>
  </conditionalFormatting>
  <conditionalFormatting sqref="V43">
    <cfRule type="containsBlanks" dxfId="39" priority="39" stopIfTrue="1">
      <formula>LEN(TRIM(V43))=0</formula>
    </cfRule>
  </conditionalFormatting>
  <conditionalFormatting sqref="V43">
    <cfRule type="containsBlanks" dxfId="38" priority="38" stopIfTrue="1">
      <formula>LEN(TRIM(V43))=0</formula>
    </cfRule>
  </conditionalFormatting>
  <conditionalFormatting sqref="V43">
    <cfRule type="containsBlanks" dxfId="37" priority="37" stopIfTrue="1">
      <formula>LEN(TRIM(V43))=0</formula>
    </cfRule>
  </conditionalFormatting>
  <conditionalFormatting sqref="V43">
    <cfRule type="containsBlanks" dxfId="36" priority="36" stopIfTrue="1">
      <formula>LEN(TRIM(V43))=0</formula>
    </cfRule>
  </conditionalFormatting>
  <conditionalFormatting sqref="V43">
    <cfRule type="containsBlanks" dxfId="35" priority="35" stopIfTrue="1">
      <formula>LEN(TRIM(V43))=0</formula>
    </cfRule>
  </conditionalFormatting>
  <conditionalFormatting sqref="V44">
    <cfRule type="containsBlanks" dxfId="34" priority="34" stopIfTrue="1">
      <formula>LEN(TRIM(V44))=0</formula>
    </cfRule>
  </conditionalFormatting>
  <conditionalFormatting sqref="V44">
    <cfRule type="containsBlanks" dxfId="33" priority="33" stopIfTrue="1">
      <formula>LEN(TRIM(V44))=0</formula>
    </cfRule>
  </conditionalFormatting>
  <conditionalFormatting sqref="V44">
    <cfRule type="containsBlanks" dxfId="32" priority="32" stopIfTrue="1">
      <formula>LEN(TRIM(V44))=0</formula>
    </cfRule>
  </conditionalFormatting>
  <conditionalFormatting sqref="V44">
    <cfRule type="containsBlanks" dxfId="31" priority="31" stopIfTrue="1">
      <formula>LEN(TRIM(V44))=0</formula>
    </cfRule>
  </conditionalFormatting>
  <conditionalFormatting sqref="V44">
    <cfRule type="containsBlanks" dxfId="30" priority="30" stopIfTrue="1">
      <formula>LEN(TRIM(V44))=0</formula>
    </cfRule>
  </conditionalFormatting>
  <conditionalFormatting sqref="V44">
    <cfRule type="containsBlanks" dxfId="29" priority="29" stopIfTrue="1">
      <formula>LEN(TRIM(V44))=0</formula>
    </cfRule>
  </conditionalFormatting>
  <conditionalFormatting sqref="V44">
    <cfRule type="containsBlanks" dxfId="28" priority="28" stopIfTrue="1">
      <formula>LEN(TRIM(V44))=0</formula>
    </cfRule>
  </conditionalFormatting>
  <conditionalFormatting sqref="X61">
    <cfRule type="containsBlanks" dxfId="27" priority="27" stopIfTrue="1">
      <formula>LEN(TRIM(X61))=0</formula>
    </cfRule>
  </conditionalFormatting>
  <conditionalFormatting sqref="X61">
    <cfRule type="containsBlanks" dxfId="26" priority="26" stopIfTrue="1">
      <formula>LEN(TRIM(X61))=0</formula>
    </cfRule>
  </conditionalFormatting>
  <conditionalFormatting sqref="X61">
    <cfRule type="containsBlanks" dxfId="25" priority="25" stopIfTrue="1">
      <formula>LEN(TRIM(X61))=0</formula>
    </cfRule>
  </conditionalFormatting>
  <conditionalFormatting sqref="X61">
    <cfRule type="containsBlanks" dxfId="24" priority="24" stopIfTrue="1">
      <formula>LEN(TRIM(X61))=0</formula>
    </cfRule>
  </conditionalFormatting>
  <conditionalFormatting sqref="X61">
    <cfRule type="containsBlanks" dxfId="23" priority="23" stopIfTrue="1">
      <formula>LEN(TRIM(X61))=0</formula>
    </cfRule>
  </conditionalFormatting>
  <conditionalFormatting sqref="X61">
    <cfRule type="containsBlanks" dxfId="22" priority="22" stopIfTrue="1">
      <formula>LEN(TRIM(X61))=0</formula>
    </cfRule>
  </conditionalFormatting>
  <conditionalFormatting sqref="X61">
    <cfRule type="containsBlanks" dxfId="21" priority="21" stopIfTrue="1">
      <formula>LEN(TRIM(X61))=0</formula>
    </cfRule>
  </conditionalFormatting>
  <conditionalFormatting sqref="X61">
    <cfRule type="containsBlanks" dxfId="20" priority="20" stopIfTrue="1">
      <formula>LEN(TRIM(X61))=0</formula>
    </cfRule>
  </conditionalFormatting>
  <conditionalFormatting sqref="X62">
    <cfRule type="containsBlanks" dxfId="19" priority="19" stopIfTrue="1">
      <formula>LEN(TRIM(X62))=0</formula>
    </cfRule>
  </conditionalFormatting>
  <conditionalFormatting sqref="X62">
    <cfRule type="containsBlanks" dxfId="18" priority="18" stopIfTrue="1">
      <formula>LEN(TRIM(X62))=0</formula>
    </cfRule>
  </conditionalFormatting>
  <conditionalFormatting sqref="X62">
    <cfRule type="containsBlanks" dxfId="17" priority="17" stopIfTrue="1">
      <formula>LEN(TRIM(X62))=0</formula>
    </cfRule>
  </conditionalFormatting>
  <conditionalFormatting sqref="X62">
    <cfRule type="containsBlanks" dxfId="16" priority="16" stopIfTrue="1">
      <formula>LEN(TRIM(X62))=0</formula>
    </cfRule>
  </conditionalFormatting>
  <conditionalFormatting sqref="X62">
    <cfRule type="containsBlanks" dxfId="15" priority="15" stopIfTrue="1">
      <formula>LEN(TRIM(X62))=0</formula>
    </cfRule>
  </conditionalFormatting>
  <conditionalFormatting sqref="X62">
    <cfRule type="containsBlanks" dxfId="14" priority="14" stopIfTrue="1">
      <formula>LEN(TRIM(X62))=0</formula>
    </cfRule>
  </conditionalFormatting>
  <conditionalFormatting sqref="X62">
    <cfRule type="containsBlanks" dxfId="13" priority="13" stopIfTrue="1">
      <formula>LEN(TRIM(X62))=0</formula>
    </cfRule>
  </conditionalFormatting>
  <conditionalFormatting sqref="X62">
    <cfRule type="containsBlanks" dxfId="12" priority="12" stopIfTrue="1">
      <formula>LEN(TRIM(X62))=0</formula>
    </cfRule>
  </conditionalFormatting>
  <conditionalFormatting sqref="L36">
    <cfRule type="containsBlanks" dxfId="11" priority="11" stopIfTrue="1">
      <formula>LEN(TRIM(L36))=0</formula>
    </cfRule>
  </conditionalFormatting>
  <conditionalFormatting sqref="L36">
    <cfRule type="containsBlanks" dxfId="10" priority="10" stopIfTrue="1">
      <formula>LEN(TRIM(L36))=0</formula>
    </cfRule>
  </conditionalFormatting>
  <conditionalFormatting sqref="L36">
    <cfRule type="containsBlanks" dxfId="9" priority="9" stopIfTrue="1">
      <formula>LEN(TRIM(L36))=0</formula>
    </cfRule>
  </conditionalFormatting>
  <conditionalFormatting sqref="R36">
    <cfRule type="containsBlanks" dxfId="8" priority="8" stopIfTrue="1">
      <formula>LEN(TRIM(R36))=0</formula>
    </cfRule>
  </conditionalFormatting>
  <conditionalFormatting sqref="R36">
    <cfRule type="containsBlanks" dxfId="7" priority="7" stopIfTrue="1">
      <formula>LEN(TRIM(R36))=0</formula>
    </cfRule>
  </conditionalFormatting>
  <conditionalFormatting sqref="R36">
    <cfRule type="containsBlanks" dxfId="6" priority="6" stopIfTrue="1">
      <formula>LEN(TRIM(R36))=0</formula>
    </cfRule>
  </conditionalFormatting>
  <conditionalFormatting sqref="R36">
    <cfRule type="containsBlanks" dxfId="5" priority="5" stopIfTrue="1">
      <formula>LEN(TRIM(R36))=0</formula>
    </cfRule>
  </conditionalFormatting>
  <conditionalFormatting sqref="R36">
    <cfRule type="containsBlanks" dxfId="4" priority="4" stopIfTrue="1">
      <formula>LEN(TRIM(R36))=0</formula>
    </cfRule>
  </conditionalFormatting>
  <conditionalFormatting sqref="J65:J66">
    <cfRule type="containsBlanks" dxfId="3" priority="3" stopIfTrue="1">
      <formula>LEN(TRIM(J65))=0</formula>
    </cfRule>
  </conditionalFormatting>
  <conditionalFormatting sqref="J65:J66">
    <cfRule type="containsBlanks" dxfId="2" priority="2" stopIfTrue="1">
      <formula>LEN(TRIM(J65))=0</formula>
    </cfRule>
  </conditionalFormatting>
  <conditionalFormatting sqref="J65:J66">
    <cfRule type="containsBlanks" dxfId="1" priority="1" stopIfTrue="1">
      <formula>LEN(TRIM(J65))=0</formula>
    </cfRule>
  </conditionalFormatting>
  <conditionalFormatting sqref="B36:X65">
    <cfRule type="cellIs" dxfId="0" priority="113" operator="not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8" scale="76" firstPageNumber="0" orientation="landscape" horizontalDpi="300" verticalDpi="300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2019-2020</vt:lpstr>
      <vt:lpstr>NOM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Franck_Malochet</cp:lastModifiedBy>
  <cp:lastPrinted>2018-12-14T02:25:05Z</cp:lastPrinted>
  <dcterms:created xsi:type="dcterms:W3CDTF">2015-11-25T11:47:24Z</dcterms:created>
  <dcterms:modified xsi:type="dcterms:W3CDTF">2019-08-29T07:45:00Z</dcterms:modified>
</cp:coreProperties>
</file>